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10500" windowHeight="6330"/>
  </bookViews>
  <sheets>
    <sheet name="120627" sheetId="7" r:id="rId1"/>
  </sheets>
  <definedNames>
    <definedName name="_MailOriginal" localSheetId="0">'120627'!$A$35</definedName>
  </definedNames>
  <calcPr calcId="145621"/>
</workbook>
</file>

<file path=xl/calcChain.xml><?xml version="1.0" encoding="utf-8"?>
<calcChain xmlns="http://schemas.openxmlformats.org/spreadsheetml/2006/main">
  <c r="E30" i="7" l="1"/>
  <c r="C32" i="7" l="1"/>
  <c r="E31" i="7"/>
  <c r="E29" i="7"/>
  <c r="C29" i="7"/>
  <c r="E28" i="7"/>
  <c r="F27" i="7"/>
  <c r="F35" i="7"/>
  <c r="G35" i="7" s="1"/>
  <c r="E36" i="7"/>
  <c r="C37" i="7"/>
  <c r="E37" i="7"/>
  <c r="E38" i="7"/>
  <c r="E40" i="7" s="1"/>
  <c r="C40" i="7"/>
  <c r="C72" i="7"/>
  <c r="H70" i="7"/>
  <c r="H72" i="7" s="1"/>
  <c r="H69" i="7"/>
  <c r="C69" i="7"/>
  <c r="H68" i="7"/>
  <c r="I67" i="7"/>
  <c r="I70" i="7" s="1"/>
  <c r="C64" i="7"/>
  <c r="H62" i="7"/>
  <c r="H64" i="7" s="1"/>
  <c r="H61" i="7"/>
  <c r="C61" i="7"/>
  <c r="H60" i="7"/>
  <c r="I59" i="7"/>
  <c r="I61" i="7" s="1"/>
  <c r="C56" i="7"/>
  <c r="E54" i="7"/>
  <c r="E55" i="7" s="1"/>
  <c r="E53" i="7"/>
  <c r="C53" i="7"/>
  <c r="E52" i="7"/>
  <c r="F51" i="7"/>
  <c r="F52" i="7" s="1"/>
  <c r="C48" i="7"/>
  <c r="E46" i="7"/>
  <c r="E48" i="7" s="1"/>
  <c r="E45" i="7"/>
  <c r="E44" i="7"/>
  <c r="F43" i="7"/>
  <c r="G43" i="7" s="1"/>
  <c r="H43" i="7" s="1"/>
  <c r="C24" i="7"/>
  <c r="E22" i="7"/>
  <c r="E23" i="7" s="1"/>
  <c r="E21" i="7"/>
  <c r="C21" i="7"/>
  <c r="E20" i="7"/>
  <c r="F19" i="7"/>
  <c r="F20" i="7" s="1"/>
  <c r="C16" i="7"/>
  <c r="E14" i="7"/>
  <c r="E16" i="7" s="1"/>
  <c r="E13" i="7"/>
  <c r="C13" i="7"/>
  <c r="E12" i="7"/>
  <c r="F11" i="7"/>
  <c r="G11" i="7" s="1"/>
  <c r="G13" i="7" s="1"/>
  <c r="F28" i="7" l="1"/>
  <c r="F30" i="7"/>
  <c r="H63" i="7"/>
  <c r="E15" i="7"/>
  <c r="G27" i="7"/>
  <c r="G30" i="7" s="1"/>
  <c r="F29" i="7"/>
  <c r="E32" i="7"/>
  <c r="E39" i="7"/>
  <c r="H35" i="7"/>
  <c r="H36" i="7" s="1"/>
  <c r="G36" i="7"/>
  <c r="G51" i="7"/>
  <c r="G54" i="7" s="1"/>
  <c r="G55" i="7" s="1"/>
  <c r="J67" i="7"/>
  <c r="J69" i="7" s="1"/>
  <c r="I68" i="7"/>
  <c r="F38" i="7"/>
  <c r="F37" i="7"/>
  <c r="F36" i="7"/>
  <c r="I69" i="7"/>
  <c r="I35" i="7"/>
  <c r="G38" i="7"/>
  <c r="G37" i="7"/>
  <c r="E24" i="7"/>
  <c r="G19" i="7"/>
  <c r="G20" i="7" s="1"/>
  <c r="F21" i="7"/>
  <c r="F22" i="7"/>
  <c r="G12" i="7"/>
  <c r="G14" i="7"/>
  <c r="F14" i="7"/>
  <c r="F13" i="7"/>
  <c r="H11" i="7"/>
  <c r="F12" i="7"/>
  <c r="H46" i="7"/>
  <c r="H45" i="7"/>
  <c r="I43" i="7"/>
  <c r="H44" i="7"/>
  <c r="F46" i="7"/>
  <c r="F45" i="7"/>
  <c r="F44" i="7"/>
  <c r="G46" i="7"/>
  <c r="G45" i="7"/>
  <c r="G44" i="7"/>
  <c r="I72" i="7"/>
  <c r="I71" i="7"/>
  <c r="E47" i="7"/>
  <c r="F53" i="7"/>
  <c r="F54" i="7"/>
  <c r="E56" i="7"/>
  <c r="I62" i="7"/>
  <c r="G53" i="7"/>
  <c r="J59" i="7"/>
  <c r="I60" i="7"/>
  <c r="K67" i="7"/>
  <c r="H71" i="7"/>
  <c r="H51" i="7" l="1"/>
  <c r="H52" i="7" s="1"/>
  <c r="G21" i="7"/>
  <c r="H37" i="7"/>
  <c r="G56" i="7"/>
  <c r="F32" i="7"/>
  <c r="F31" i="7"/>
  <c r="G29" i="7"/>
  <c r="H27" i="7"/>
  <c r="H30" i="7" s="1"/>
  <c r="G28" i="7"/>
  <c r="J68" i="7"/>
  <c r="J70" i="7"/>
  <c r="J71" i="7" s="1"/>
  <c r="G52" i="7"/>
  <c r="H19" i="7"/>
  <c r="H20" i="7" s="1"/>
  <c r="G22" i="7"/>
  <c r="G23" i="7" s="1"/>
  <c r="H38" i="7"/>
  <c r="H40" i="7" s="1"/>
  <c r="F40" i="7"/>
  <c r="F39" i="7"/>
  <c r="G39" i="7"/>
  <c r="G40" i="7"/>
  <c r="J35" i="7"/>
  <c r="I37" i="7"/>
  <c r="I38" i="7"/>
  <c r="I36" i="7"/>
  <c r="F24" i="7"/>
  <c r="F23" i="7"/>
  <c r="K70" i="7"/>
  <c r="K69" i="7"/>
  <c r="K68" i="7"/>
  <c r="L67" i="7"/>
  <c r="H54" i="7"/>
  <c r="I51" i="7"/>
  <c r="I64" i="7"/>
  <c r="I63" i="7"/>
  <c r="H22" i="7"/>
  <c r="H21" i="7"/>
  <c r="G24" i="7"/>
  <c r="H47" i="7"/>
  <c r="H48" i="7"/>
  <c r="H14" i="7"/>
  <c r="H13" i="7"/>
  <c r="H12" i="7"/>
  <c r="I11" i="7"/>
  <c r="F15" i="7"/>
  <c r="F16" i="7"/>
  <c r="J72" i="7"/>
  <c r="F47" i="7"/>
  <c r="F48" i="7"/>
  <c r="G16" i="7"/>
  <c r="G15" i="7"/>
  <c r="J62" i="7"/>
  <c r="J61" i="7"/>
  <c r="J60" i="7"/>
  <c r="K59" i="7"/>
  <c r="F56" i="7"/>
  <c r="F55" i="7"/>
  <c r="G48" i="7"/>
  <c r="G47" i="7"/>
  <c r="I46" i="7"/>
  <c r="I45" i="7"/>
  <c r="I44" i="7"/>
  <c r="J43" i="7"/>
  <c r="I19" i="7" l="1"/>
  <c r="I21" i="7" s="1"/>
  <c r="H53" i="7"/>
  <c r="H39" i="7"/>
  <c r="H28" i="7"/>
  <c r="H29" i="7"/>
  <c r="I27" i="7"/>
  <c r="I30" i="7" s="1"/>
  <c r="G31" i="7"/>
  <c r="G32" i="7"/>
  <c r="I39" i="7"/>
  <c r="I40" i="7"/>
  <c r="J36" i="7"/>
  <c r="J38" i="7"/>
  <c r="K35" i="7"/>
  <c r="J37" i="7"/>
  <c r="I48" i="7"/>
  <c r="I47" i="7"/>
  <c r="J64" i="7"/>
  <c r="J63" i="7"/>
  <c r="H15" i="7"/>
  <c r="H16" i="7"/>
  <c r="I22" i="7"/>
  <c r="J19" i="7"/>
  <c r="K72" i="7"/>
  <c r="K71" i="7"/>
  <c r="J46" i="7"/>
  <c r="J45" i="7"/>
  <c r="K43" i="7"/>
  <c r="J44" i="7"/>
  <c r="K61" i="7"/>
  <c r="K60" i="7"/>
  <c r="L59" i="7"/>
  <c r="K62" i="7"/>
  <c r="I12" i="7"/>
  <c r="I14" i="7"/>
  <c r="J11" i="7"/>
  <c r="I13" i="7"/>
  <c r="H24" i="7"/>
  <c r="H23" i="7"/>
  <c r="I54" i="7"/>
  <c r="I53" i="7"/>
  <c r="J51" i="7"/>
  <c r="I52" i="7"/>
  <c r="H56" i="7"/>
  <c r="H55" i="7"/>
  <c r="L69" i="7"/>
  <c r="L68" i="7"/>
  <c r="M67" i="7"/>
  <c r="L70" i="7"/>
  <c r="I20" i="7" l="1"/>
  <c r="I29" i="7"/>
  <c r="J27" i="7"/>
  <c r="J30" i="7" s="1"/>
  <c r="I28" i="7"/>
  <c r="H32" i="7"/>
  <c r="H31" i="7"/>
  <c r="L35" i="7"/>
  <c r="K37" i="7"/>
  <c r="K38" i="7"/>
  <c r="K36" i="7"/>
  <c r="J40" i="7"/>
  <c r="J39" i="7"/>
  <c r="M70" i="7"/>
  <c r="M69" i="7"/>
  <c r="M68" i="7"/>
  <c r="N67" i="7"/>
  <c r="I55" i="7"/>
  <c r="I56" i="7"/>
  <c r="J47" i="7"/>
  <c r="J48" i="7"/>
  <c r="I24" i="7"/>
  <c r="I23" i="7"/>
  <c r="L72" i="7"/>
  <c r="L71" i="7"/>
  <c r="I16" i="7"/>
  <c r="I15" i="7"/>
  <c r="K64" i="7"/>
  <c r="K63" i="7"/>
  <c r="J52" i="7"/>
  <c r="J54" i="7"/>
  <c r="J53" i="7"/>
  <c r="K51" i="7"/>
  <c r="J14" i="7"/>
  <c r="J13" i="7"/>
  <c r="K11" i="7"/>
  <c r="J12" i="7"/>
  <c r="L62" i="7"/>
  <c r="L61" i="7"/>
  <c r="L60" i="7"/>
  <c r="M59" i="7"/>
  <c r="K46" i="7"/>
  <c r="K45" i="7"/>
  <c r="K44" i="7"/>
  <c r="L43" i="7"/>
  <c r="J20" i="7"/>
  <c r="K19" i="7"/>
  <c r="J22" i="7"/>
  <c r="J21" i="7"/>
  <c r="J28" i="7" l="1"/>
  <c r="J29" i="7"/>
  <c r="K27" i="7"/>
  <c r="K30" i="7" s="1"/>
  <c r="I31" i="7"/>
  <c r="I32" i="7"/>
  <c r="K39" i="7"/>
  <c r="K40" i="7"/>
  <c r="L36" i="7"/>
  <c r="L37" i="7"/>
  <c r="L38" i="7"/>
  <c r="M35" i="7"/>
  <c r="J23" i="7"/>
  <c r="J24" i="7"/>
  <c r="K48" i="7"/>
  <c r="K47" i="7"/>
  <c r="L64" i="7"/>
  <c r="L63" i="7"/>
  <c r="K14" i="7"/>
  <c r="K13" i="7"/>
  <c r="L11" i="7"/>
  <c r="K12" i="7"/>
  <c r="J15" i="7"/>
  <c r="J16" i="7"/>
  <c r="M72" i="7"/>
  <c r="M71" i="7"/>
  <c r="K22" i="7"/>
  <c r="K21" i="7"/>
  <c r="L19" i="7"/>
  <c r="K20" i="7"/>
  <c r="L46" i="7"/>
  <c r="L45" i="7"/>
  <c r="M43" i="7"/>
  <c r="L44" i="7"/>
  <c r="M61" i="7"/>
  <c r="M60" i="7"/>
  <c r="N59" i="7"/>
  <c r="M62" i="7"/>
  <c r="K54" i="7"/>
  <c r="K53" i="7"/>
  <c r="L51" i="7"/>
  <c r="K52" i="7"/>
  <c r="J56" i="7"/>
  <c r="J55" i="7"/>
  <c r="N69" i="7"/>
  <c r="N68" i="7"/>
  <c r="N70" i="7"/>
  <c r="K29" i="7" l="1"/>
  <c r="L27" i="7"/>
  <c r="L30" i="7" s="1"/>
  <c r="K28" i="7"/>
  <c r="J32" i="7"/>
  <c r="J31" i="7"/>
  <c r="L40" i="7"/>
  <c r="L39" i="7"/>
  <c r="N35" i="7"/>
  <c r="M37" i="7"/>
  <c r="M38" i="7"/>
  <c r="M36" i="7"/>
  <c r="N72" i="7"/>
  <c r="N71" i="7"/>
  <c r="K55" i="7"/>
  <c r="K56" i="7"/>
  <c r="N62" i="7"/>
  <c r="N61" i="7"/>
  <c r="N60" i="7"/>
  <c r="M46" i="7"/>
  <c r="M45" i="7"/>
  <c r="M44" i="7"/>
  <c r="N43" i="7"/>
  <c r="L47" i="7"/>
  <c r="L48" i="7"/>
  <c r="K24" i="7"/>
  <c r="K23" i="7"/>
  <c r="L14" i="7"/>
  <c r="L13" i="7"/>
  <c r="M11" i="7"/>
  <c r="L12" i="7"/>
  <c r="K16" i="7"/>
  <c r="K15" i="7"/>
  <c r="M64" i="7"/>
  <c r="M63" i="7"/>
  <c r="L52" i="7"/>
  <c r="L54" i="7"/>
  <c r="L53" i="7"/>
  <c r="M51" i="7"/>
  <c r="L20" i="7"/>
  <c r="L21" i="7"/>
  <c r="M19" i="7"/>
  <c r="L22" i="7"/>
  <c r="L28" i="7" l="1"/>
  <c r="L29" i="7"/>
  <c r="M27" i="7"/>
  <c r="M30" i="7" s="1"/>
  <c r="K31" i="7"/>
  <c r="K32" i="7"/>
  <c r="M39" i="7"/>
  <c r="M40" i="7"/>
  <c r="N36" i="7"/>
  <c r="N37" i="7"/>
  <c r="N38" i="7"/>
  <c r="L23" i="7"/>
  <c r="L24" i="7"/>
  <c r="M54" i="7"/>
  <c r="M53" i="7"/>
  <c r="N51" i="7"/>
  <c r="M52" i="7"/>
  <c r="L56" i="7"/>
  <c r="L55" i="7"/>
  <c r="N46" i="7"/>
  <c r="N45" i="7"/>
  <c r="N44" i="7"/>
  <c r="N64" i="7"/>
  <c r="N63" i="7"/>
  <c r="M22" i="7"/>
  <c r="M21" i="7"/>
  <c r="N19" i="7"/>
  <c r="M20" i="7"/>
  <c r="M12" i="7"/>
  <c r="M13" i="7"/>
  <c r="M14" i="7"/>
  <c r="N11" i="7"/>
  <c r="L15" i="7"/>
  <c r="L16" i="7"/>
  <c r="M48" i="7"/>
  <c r="M47" i="7"/>
  <c r="M29" i="7" l="1"/>
  <c r="N27" i="7"/>
  <c r="N30" i="7" s="1"/>
  <c r="M28" i="7"/>
  <c r="L32" i="7"/>
  <c r="L31" i="7"/>
  <c r="N40" i="7"/>
  <c r="N39" i="7"/>
  <c r="N14" i="7"/>
  <c r="N13" i="7"/>
  <c r="N12" i="7"/>
  <c r="N47" i="7"/>
  <c r="N48" i="7"/>
  <c r="N52" i="7"/>
  <c r="N54" i="7"/>
  <c r="N53" i="7"/>
  <c r="M55" i="7"/>
  <c r="M56" i="7"/>
  <c r="M16" i="7"/>
  <c r="M15" i="7"/>
  <c r="N20" i="7"/>
  <c r="N22" i="7"/>
  <c r="N21" i="7"/>
  <c r="M24" i="7"/>
  <c r="M23" i="7"/>
  <c r="N28" i="7" l="1"/>
  <c r="N29" i="7"/>
  <c r="M31" i="7"/>
  <c r="M32" i="7"/>
  <c r="N56" i="7"/>
  <c r="N55" i="7"/>
  <c r="N15" i="7"/>
  <c r="N16" i="7"/>
  <c r="N23" i="7"/>
  <c r="N24" i="7"/>
  <c r="N32" i="7" l="1"/>
  <c r="N31" i="7"/>
</calcChain>
</file>

<file path=xl/sharedStrings.xml><?xml version="1.0" encoding="utf-8"?>
<sst xmlns="http://schemas.openxmlformats.org/spreadsheetml/2006/main" count="66" uniqueCount="27">
  <si>
    <t>"100%"</t>
  </si>
  <si>
    <t>Größe</t>
  </si>
  <si>
    <t>30-100 kWp</t>
  </si>
  <si>
    <t>bis 10 kWp</t>
  </si>
  <si>
    <t>10-30 kWp</t>
  </si>
  <si>
    <t>100-1000 kWp</t>
  </si>
  <si>
    <t xml:space="preserve"> über 1000 kWp</t>
  </si>
  <si>
    <t>Freifläche Konv.</t>
  </si>
  <si>
    <t>Freifläche Sonst.</t>
  </si>
  <si>
    <t>Vergütung  "Marktintegration" in Ct./kWh:</t>
  </si>
  <si>
    <t>im Vergleich zum 01.01.12</t>
  </si>
  <si>
    <t>im Vergleich zum 31.12.11</t>
  </si>
  <si>
    <t>Eingabefelder sind orange hinterlegt.</t>
  </si>
  <si>
    <t>EEG-Anteil</t>
  </si>
  <si>
    <t>Dach bis 10 kWp</t>
  </si>
  <si>
    <t>Dach 10-30 kWp</t>
  </si>
  <si>
    <t>Dach 30-40 kWp</t>
  </si>
  <si>
    <t>Dach 40-100 kWp</t>
  </si>
  <si>
    <t>Dach 100-1000 kWp</t>
  </si>
  <si>
    <t>Dach über 1000 kWp</t>
  </si>
  <si>
    <t>Freifläche Konversion</t>
  </si>
  <si>
    <t>ab hier ggf. schwankende Degression</t>
  </si>
  <si>
    <t xml:space="preserve">Hinweise: </t>
  </si>
  <si>
    <t>Die Tabelle gilt nicht für Anlagen, die unter die Übergangsregelungen fallen.</t>
  </si>
  <si>
    <t>Die voreingestellten Prozentwerte in Spalte D (Zeilen 15, 23, 31,...) entsprechen der Regelung im EEG, können jedoch für Kalkulationszwecke verändert werden.</t>
  </si>
  <si>
    <t xml:space="preserve">EEG-Einspeisevergütungen für Solarstrom gem. Beschlüssen von Bundestag und Bundesrat vom 28./29. Juni 2012 </t>
  </si>
  <si>
    <t>Anlagen, die größer als 10 MWp sind, erhalten keine EEG-Einspeisevergütung für den über 10 MWp hinausgehenden Anteil.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</si>
</sst>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4" borderId="1" xfId="0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0" borderId="2" xfId="0" applyFont="1" applyBorder="1" applyProtection="1">
      <protection hidden="1"/>
    </xf>
    <xf numFmtId="14" fontId="1" fillId="0" borderId="2" xfId="0" applyNumberFormat="1" applyFont="1" applyBorder="1" applyProtection="1">
      <protection hidden="1"/>
    </xf>
    <xf numFmtId="14" fontId="1" fillId="0" borderId="2" xfId="0" applyNumberFormat="1" applyFont="1" applyBorder="1" applyAlignment="1" applyProtection="1">
      <alignment horizontal="center"/>
      <protection hidden="1"/>
    </xf>
    <xf numFmtId="14" fontId="1" fillId="5" borderId="2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2" fontId="0" fillId="3" borderId="5" xfId="0" applyNumberFormat="1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10" fontId="3" fillId="3" borderId="1" xfId="0" applyNumberFormat="1" applyFont="1" applyFill="1" applyBorder="1" applyAlignment="1" applyProtection="1">
      <alignment horizontal="center"/>
      <protection hidden="1"/>
    </xf>
    <xf numFmtId="10" fontId="3" fillId="3" borderId="1" xfId="0" applyNumberFormat="1" applyFont="1" applyFill="1" applyBorder="1" applyProtection="1">
      <protection hidden="1"/>
    </xf>
    <xf numFmtId="10" fontId="3" fillId="3" borderId="7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3" borderId="8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0" fontId="3" fillId="3" borderId="2" xfId="0" applyNumberFormat="1" applyFont="1" applyFill="1" applyBorder="1" applyAlignment="1" applyProtection="1">
      <alignment horizontal="center"/>
      <protection hidden="1"/>
    </xf>
    <xf numFmtId="10" fontId="3" fillId="3" borderId="2" xfId="0" applyNumberFormat="1" applyFont="1" applyFill="1" applyBorder="1" applyProtection="1">
      <protection hidden="1"/>
    </xf>
    <xf numFmtId="10" fontId="3" fillId="3" borderId="9" xfId="0" applyNumberFormat="1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2" fontId="0" fillId="2" borderId="1" xfId="0" applyNumberForma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0" fontId="3" fillId="2" borderId="1" xfId="0" applyNumberFormat="1" applyFont="1" applyFill="1" applyBorder="1" applyProtection="1">
      <protection hidden="1"/>
    </xf>
    <xf numFmtId="10" fontId="3" fillId="2" borderId="7" xfId="0" applyNumberFormat="1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1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10" fontId="3" fillId="2" borderId="2" xfId="0" applyNumberFormat="1" applyFont="1" applyFill="1" applyBorder="1" applyProtection="1">
      <protection hidden="1"/>
    </xf>
    <xf numFmtId="10" fontId="3" fillId="2" borderId="9" xfId="0" applyNumberFormat="1" applyFon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2" fontId="0" fillId="2" borderId="3" xfId="0" applyNumberFormat="1" applyFill="1" applyBorder="1" applyProtection="1">
      <protection hidden="1"/>
    </xf>
    <xf numFmtId="0" fontId="0" fillId="2" borderId="3" xfId="0" applyFill="1" applyBorder="1" applyProtection="1">
      <protection hidden="1"/>
    </xf>
    <xf numFmtId="9" fontId="0" fillId="6" borderId="1" xfId="0" applyNumberFormat="1" applyFill="1" applyBorder="1" applyAlignment="1" applyProtection="1">
      <alignment horizontal="center"/>
      <protection locked="0"/>
    </xf>
    <xf numFmtId="9" fontId="0" fillId="4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hidden="1"/>
    </xf>
    <xf numFmtId="0" fontId="0" fillId="7" borderId="0" xfId="0" applyFill="1" applyProtection="1">
      <protection hidden="1"/>
    </xf>
    <xf numFmtId="0" fontId="0" fillId="7" borderId="0" xfId="0" applyFill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FF"/>
      <color rgb="FFFF66FF"/>
      <color rgb="FFFF00FF"/>
      <color rgb="FFFF66CC"/>
      <color rgb="FF00FFFF"/>
      <color rgb="FFFF9900"/>
      <color rgb="FFFF9933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workbookViewId="0">
      <selection activeCell="D8" sqref="D8"/>
    </sheetView>
  </sheetViews>
  <sheetFormatPr baseColWidth="10" defaultRowHeight="15" x14ac:dyDescent="0.25"/>
  <cols>
    <col min="1" max="1" width="20.5703125" style="3" customWidth="1"/>
    <col min="2" max="3" width="11.42578125" style="3"/>
    <col min="4" max="4" width="12.7109375" style="4" customWidth="1"/>
    <col min="5" max="16384" width="11.42578125" style="3"/>
  </cols>
  <sheetData>
    <row r="1" spans="1:14" ht="18.75" x14ac:dyDescent="0.3">
      <c r="A1" s="2" t="s">
        <v>25</v>
      </c>
    </row>
    <row r="2" spans="1:14" x14ac:dyDescent="0.25">
      <c r="A2" s="53" t="s">
        <v>22</v>
      </c>
      <c r="B2" s="6"/>
      <c r="C2" s="6"/>
      <c r="D2" s="7"/>
      <c r="E2" s="6"/>
      <c r="F2" s="6"/>
      <c r="G2" s="6"/>
      <c r="H2" s="6"/>
      <c r="I2" s="6"/>
    </row>
    <row r="3" spans="1:14" x14ac:dyDescent="0.25">
      <c r="A3" s="5" t="s">
        <v>23</v>
      </c>
      <c r="B3" s="6"/>
      <c r="C3" s="6"/>
      <c r="D3" s="7"/>
      <c r="E3" s="6"/>
      <c r="F3" s="6"/>
      <c r="G3" s="6"/>
      <c r="H3" s="6"/>
      <c r="I3" s="6"/>
    </row>
    <row r="4" spans="1:14" x14ac:dyDescent="0.25">
      <c r="A4" s="5" t="s">
        <v>24</v>
      </c>
      <c r="B4" s="6"/>
      <c r="C4" s="6"/>
      <c r="D4" s="7"/>
      <c r="E4" s="6"/>
      <c r="F4" s="6"/>
      <c r="G4" s="6"/>
      <c r="H4" s="6"/>
      <c r="I4" s="6"/>
    </row>
    <row r="5" spans="1:14" ht="9.75" customHeight="1" x14ac:dyDescent="0.25">
      <c r="A5" s="6"/>
      <c r="B5" s="6"/>
      <c r="C5" s="6"/>
      <c r="D5" s="7"/>
      <c r="E5" s="6"/>
      <c r="F5" s="6"/>
      <c r="G5" s="6"/>
      <c r="H5" s="6"/>
      <c r="I5" s="6"/>
    </row>
    <row r="6" spans="1:14" x14ac:dyDescent="0.25">
      <c r="A6" s="8" t="s">
        <v>12</v>
      </c>
      <c r="B6" s="9"/>
    </row>
    <row r="7" spans="1:14" ht="9.75" customHeight="1" x14ac:dyDescent="0.3">
      <c r="A7" s="2"/>
    </row>
    <row r="8" spans="1:14" x14ac:dyDescent="0.25">
      <c r="A8" s="3" t="s">
        <v>9</v>
      </c>
      <c r="D8" s="1">
        <v>6</v>
      </c>
    </row>
    <row r="9" spans="1:14" x14ac:dyDescent="0.25">
      <c r="L9" s="10" t="s">
        <v>21</v>
      </c>
      <c r="M9" s="11"/>
      <c r="N9" s="12"/>
    </row>
    <row r="10" spans="1:14" s="17" customFormat="1" ht="21.6" customHeight="1" thickBot="1" x14ac:dyDescent="0.3">
      <c r="A10" s="13" t="s">
        <v>1</v>
      </c>
      <c r="B10" s="14">
        <v>40908</v>
      </c>
      <c r="C10" s="14">
        <v>40909</v>
      </c>
      <c r="D10" s="15" t="s">
        <v>13</v>
      </c>
      <c r="E10" s="14">
        <v>41000</v>
      </c>
      <c r="F10" s="14">
        <v>41030</v>
      </c>
      <c r="G10" s="14">
        <v>41061</v>
      </c>
      <c r="H10" s="14">
        <v>41091</v>
      </c>
      <c r="I10" s="14">
        <v>41122</v>
      </c>
      <c r="J10" s="14">
        <v>41153</v>
      </c>
      <c r="K10" s="14">
        <v>41183</v>
      </c>
      <c r="L10" s="16">
        <v>41214</v>
      </c>
      <c r="M10" s="16">
        <v>41244</v>
      </c>
      <c r="N10" s="16">
        <v>41275</v>
      </c>
    </row>
    <row r="11" spans="1:14" ht="15.95" customHeight="1" x14ac:dyDescent="0.25">
      <c r="A11" s="18" t="s">
        <v>14</v>
      </c>
      <c r="B11" s="19">
        <v>28.74</v>
      </c>
      <c r="C11" s="19">
        <v>24.43</v>
      </c>
      <c r="D11" s="19" t="s">
        <v>0</v>
      </c>
      <c r="E11" s="20">
        <v>19.5</v>
      </c>
      <c r="F11" s="20">
        <f>E11*0.99</f>
        <v>19.305</v>
      </c>
      <c r="G11" s="20">
        <f>F11*0.99</f>
        <v>19.11195</v>
      </c>
      <c r="H11" s="20">
        <f t="shared" ref="H11:N11" si="0">G11*0.99</f>
        <v>18.920830500000001</v>
      </c>
      <c r="I11" s="20">
        <f t="shared" si="0"/>
        <v>18.731622195</v>
      </c>
      <c r="J11" s="20">
        <f t="shared" si="0"/>
        <v>18.544305973050001</v>
      </c>
      <c r="K11" s="20">
        <f t="shared" si="0"/>
        <v>18.358862913319502</v>
      </c>
      <c r="L11" s="20">
        <f t="shared" si="0"/>
        <v>18.175274284186308</v>
      </c>
      <c r="M11" s="20">
        <f t="shared" si="0"/>
        <v>17.993521541344446</v>
      </c>
      <c r="N11" s="20">
        <f t="shared" si="0"/>
        <v>17.813586325931002</v>
      </c>
    </row>
    <row r="12" spans="1:14" s="26" customFormat="1" ht="15.95" customHeight="1" x14ac:dyDescent="0.2">
      <c r="A12" s="21" t="s">
        <v>10</v>
      </c>
      <c r="B12" s="22"/>
      <c r="C12" s="23"/>
      <c r="D12" s="22"/>
      <c r="E12" s="24">
        <f>(E11/$C$11)-1</f>
        <v>-0.20180106426524769</v>
      </c>
      <c r="F12" s="24">
        <f>(F11/$C$11)-1</f>
        <v>-0.20978305362259519</v>
      </c>
      <c r="G12" s="24">
        <f t="shared" ref="G12:N12" si="1">(G11/$C$11)-1</f>
        <v>-0.21768522308636917</v>
      </c>
      <c r="H12" s="24">
        <f t="shared" si="1"/>
        <v>-0.22550837085550546</v>
      </c>
      <c r="I12" s="24">
        <f t="shared" si="1"/>
        <v>-0.23325328714695048</v>
      </c>
      <c r="J12" s="24">
        <f t="shared" si="1"/>
        <v>-0.24092075427548088</v>
      </c>
      <c r="K12" s="24">
        <f t="shared" si="1"/>
        <v>-0.24851154673272602</v>
      </c>
      <c r="L12" s="24">
        <f t="shared" si="1"/>
        <v>-0.2560264312653987</v>
      </c>
      <c r="M12" s="24">
        <f t="shared" si="1"/>
        <v>-0.26346616695274472</v>
      </c>
      <c r="N12" s="25">
        <f t="shared" si="1"/>
        <v>-0.27083150528321731</v>
      </c>
    </row>
    <row r="13" spans="1:14" s="26" customFormat="1" ht="15.95" customHeight="1" thickBot="1" x14ac:dyDescent="0.25">
      <c r="A13" s="27" t="s">
        <v>11</v>
      </c>
      <c r="B13" s="28"/>
      <c r="C13" s="29">
        <f>(C11/B11)-1</f>
        <v>-0.14996520528879609</v>
      </c>
      <c r="D13" s="28"/>
      <c r="E13" s="30">
        <f>(E11/$B$11)-1</f>
        <v>-0.32150313152400833</v>
      </c>
      <c r="F13" s="30">
        <f>(F11/$B$11)-1</f>
        <v>-0.3282881002087682</v>
      </c>
      <c r="G13" s="30">
        <f t="shared" ref="G13:N13" si="2">(G11/$B$11)-1</f>
        <v>-0.33500521920668058</v>
      </c>
      <c r="H13" s="30">
        <f t="shared" si="2"/>
        <v>-0.34165516701461374</v>
      </c>
      <c r="I13" s="30">
        <f t="shared" si="2"/>
        <v>-0.34823861534446765</v>
      </c>
      <c r="J13" s="30">
        <f t="shared" si="2"/>
        <v>-0.3547562291910229</v>
      </c>
      <c r="K13" s="30">
        <f t="shared" si="2"/>
        <v>-0.36120866689911257</v>
      </c>
      <c r="L13" s="30">
        <f t="shared" si="2"/>
        <v>-0.36759658023012143</v>
      </c>
      <c r="M13" s="30">
        <f t="shared" si="2"/>
        <v>-0.37392061442782021</v>
      </c>
      <c r="N13" s="31">
        <f t="shared" si="2"/>
        <v>-0.38018140828354197</v>
      </c>
    </row>
    <row r="14" spans="1:14" ht="15.95" customHeight="1" x14ac:dyDescent="0.25">
      <c r="A14" s="32" t="s">
        <v>3</v>
      </c>
      <c r="B14" s="33">
        <v>28.74</v>
      </c>
      <c r="C14" s="33">
        <v>24.43</v>
      </c>
      <c r="D14" s="51">
        <v>1</v>
      </c>
      <c r="E14" s="34">
        <f t="shared" ref="E14:N14" si="3">$D$14*E11+(1-$D$14)*$D$8</f>
        <v>19.5</v>
      </c>
      <c r="F14" s="34">
        <f t="shared" si="3"/>
        <v>19.305</v>
      </c>
      <c r="G14" s="34">
        <f t="shared" si="3"/>
        <v>19.11195</v>
      </c>
      <c r="H14" s="34">
        <f t="shared" si="3"/>
        <v>18.920830500000001</v>
      </c>
      <c r="I14" s="34">
        <f t="shared" si="3"/>
        <v>18.731622195</v>
      </c>
      <c r="J14" s="34">
        <f t="shared" si="3"/>
        <v>18.544305973050001</v>
      </c>
      <c r="K14" s="34">
        <f t="shared" si="3"/>
        <v>18.358862913319502</v>
      </c>
      <c r="L14" s="34">
        <f t="shared" si="3"/>
        <v>18.175274284186308</v>
      </c>
      <c r="M14" s="34">
        <f t="shared" si="3"/>
        <v>17.993521541344446</v>
      </c>
      <c r="N14" s="34">
        <f t="shared" si="3"/>
        <v>17.813586325931002</v>
      </c>
    </row>
    <row r="15" spans="1:14" s="26" customFormat="1" ht="15.95" customHeight="1" x14ac:dyDescent="0.2">
      <c r="A15" s="35" t="s">
        <v>10</v>
      </c>
      <c r="B15" s="36"/>
      <c r="C15" s="37"/>
      <c r="D15" s="38"/>
      <c r="E15" s="39">
        <f>(E14/$C$14)-1</f>
        <v>-0.20180106426524769</v>
      </c>
      <c r="F15" s="39">
        <f t="shared" ref="F15:N15" si="4">(F14/$C$14)-1</f>
        <v>-0.20978305362259519</v>
      </c>
      <c r="G15" s="39">
        <f t="shared" si="4"/>
        <v>-0.21768522308636917</v>
      </c>
      <c r="H15" s="39">
        <f t="shared" si="4"/>
        <v>-0.22550837085550546</v>
      </c>
      <c r="I15" s="39">
        <f t="shared" si="4"/>
        <v>-0.23325328714695048</v>
      </c>
      <c r="J15" s="39">
        <f t="shared" si="4"/>
        <v>-0.24092075427548088</v>
      </c>
      <c r="K15" s="39">
        <f t="shared" si="4"/>
        <v>-0.24851154673272602</v>
      </c>
      <c r="L15" s="39">
        <f t="shared" si="4"/>
        <v>-0.2560264312653987</v>
      </c>
      <c r="M15" s="39">
        <f t="shared" si="4"/>
        <v>-0.26346616695274472</v>
      </c>
      <c r="N15" s="40">
        <f t="shared" si="4"/>
        <v>-0.27083150528321731</v>
      </c>
    </row>
    <row r="16" spans="1:14" s="26" customFormat="1" ht="15.95" customHeight="1" thickBot="1" x14ac:dyDescent="0.25">
      <c r="A16" s="41" t="s">
        <v>11</v>
      </c>
      <c r="B16" s="42"/>
      <c r="C16" s="43">
        <f>(C14/B14)-1</f>
        <v>-0.14996520528879609</v>
      </c>
      <c r="D16" s="44"/>
      <c r="E16" s="45">
        <f>(E14/$B$14)-1</f>
        <v>-0.32150313152400833</v>
      </c>
      <c r="F16" s="45">
        <f t="shared" ref="F16:N16" si="5">(F14/$B$14)-1</f>
        <v>-0.3282881002087682</v>
      </c>
      <c r="G16" s="45">
        <f t="shared" si="5"/>
        <v>-0.33500521920668058</v>
      </c>
      <c r="H16" s="45">
        <f t="shared" si="5"/>
        <v>-0.34165516701461374</v>
      </c>
      <c r="I16" s="45">
        <f t="shared" si="5"/>
        <v>-0.34823861534446765</v>
      </c>
      <c r="J16" s="45">
        <f t="shared" si="5"/>
        <v>-0.3547562291910229</v>
      </c>
      <c r="K16" s="45">
        <f t="shared" si="5"/>
        <v>-0.36120866689911257</v>
      </c>
      <c r="L16" s="45">
        <f t="shared" si="5"/>
        <v>-0.36759658023012143</v>
      </c>
      <c r="M16" s="45">
        <f t="shared" si="5"/>
        <v>-0.37392061442782021</v>
      </c>
      <c r="N16" s="46">
        <f t="shared" si="5"/>
        <v>-0.38018140828354197</v>
      </c>
    </row>
    <row r="17" spans="1:14" ht="15.95" customHeight="1" x14ac:dyDescent="0.25"/>
    <row r="18" spans="1:14" ht="15.95" customHeight="1" thickBot="1" x14ac:dyDescent="0.3"/>
    <row r="19" spans="1:14" ht="15.95" customHeight="1" x14ac:dyDescent="0.25">
      <c r="A19" s="18" t="s">
        <v>15</v>
      </c>
      <c r="B19" s="19">
        <v>28.74</v>
      </c>
      <c r="C19" s="19">
        <v>24.43</v>
      </c>
      <c r="D19" s="19" t="s">
        <v>0</v>
      </c>
      <c r="E19" s="20">
        <v>18.5</v>
      </c>
      <c r="F19" s="20">
        <f>E19*0.99</f>
        <v>18.315000000000001</v>
      </c>
      <c r="G19" s="20">
        <f t="shared" ref="G19:N19" si="6">F19*0.99</f>
        <v>18.13185</v>
      </c>
      <c r="H19" s="20">
        <f t="shared" si="6"/>
        <v>17.9505315</v>
      </c>
      <c r="I19" s="20">
        <f t="shared" si="6"/>
        <v>17.771026185</v>
      </c>
      <c r="J19" s="20">
        <f t="shared" si="6"/>
        <v>17.593315923150001</v>
      </c>
      <c r="K19" s="20">
        <f t="shared" si="6"/>
        <v>17.4173827639185</v>
      </c>
      <c r="L19" s="20">
        <f t="shared" si="6"/>
        <v>17.243208936279316</v>
      </c>
      <c r="M19" s="20">
        <f t="shared" si="6"/>
        <v>17.070776846916523</v>
      </c>
      <c r="N19" s="20">
        <f t="shared" si="6"/>
        <v>16.900069078447359</v>
      </c>
    </row>
    <row r="20" spans="1:14" s="26" customFormat="1" ht="15.95" customHeight="1" x14ac:dyDescent="0.2">
      <c r="A20" s="21" t="s">
        <v>10</v>
      </c>
      <c r="B20" s="22"/>
      <c r="C20" s="23"/>
      <c r="D20" s="22"/>
      <c r="E20" s="24">
        <f>(E19/$C$19)-1</f>
        <v>-0.24273434302087593</v>
      </c>
      <c r="F20" s="24">
        <f t="shared" ref="F20:N20" si="7">(F19/$C$19)-1</f>
        <v>-0.25030699959066716</v>
      </c>
      <c r="G20" s="24">
        <f t="shared" si="7"/>
        <v>-0.25780392959476051</v>
      </c>
      <c r="H20" s="24">
        <f t="shared" si="7"/>
        <v>-0.26522589029881294</v>
      </c>
      <c r="I20" s="24">
        <f t="shared" si="7"/>
        <v>-0.2725736313958248</v>
      </c>
      <c r="J20" s="24">
        <f t="shared" si="7"/>
        <v>-0.27984789508186647</v>
      </c>
      <c r="K20" s="24">
        <f t="shared" si="7"/>
        <v>-0.28704941613104784</v>
      </c>
      <c r="L20" s="24">
        <f t="shared" si="7"/>
        <v>-0.29417892196973738</v>
      </c>
      <c r="M20" s="24">
        <f t="shared" si="7"/>
        <v>-0.30123713275003994</v>
      </c>
      <c r="N20" s="25">
        <f t="shared" si="7"/>
        <v>-0.30822476142253952</v>
      </c>
    </row>
    <row r="21" spans="1:14" s="26" customFormat="1" ht="15.95" customHeight="1" thickBot="1" x14ac:dyDescent="0.25">
      <c r="A21" s="27" t="s">
        <v>11</v>
      </c>
      <c r="B21" s="28"/>
      <c r="C21" s="29">
        <f>(C19/B19)-1</f>
        <v>-0.14996520528879609</v>
      </c>
      <c r="D21" s="28"/>
      <c r="E21" s="30">
        <f>(E19/$B$19)-1</f>
        <v>-0.35629784272790532</v>
      </c>
      <c r="F21" s="30">
        <f t="shared" ref="F21:N21" si="8">(F19/$B$19)-1</f>
        <v>-0.36273486430062618</v>
      </c>
      <c r="G21" s="30">
        <f t="shared" si="8"/>
        <v>-0.36910751565762001</v>
      </c>
      <c r="H21" s="30">
        <f t="shared" si="8"/>
        <v>-0.37541644050104384</v>
      </c>
      <c r="I21" s="30">
        <f t="shared" si="8"/>
        <v>-0.38166227609603331</v>
      </c>
      <c r="J21" s="30">
        <f t="shared" si="8"/>
        <v>-0.38784565333507304</v>
      </c>
      <c r="K21" s="30">
        <f t="shared" si="8"/>
        <v>-0.39396719680172232</v>
      </c>
      <c r="L21" s="30">
        <f t="shared" si="8"/>
        <v>-0.40002752483370507</v>
      </c>
      <c r="M21" s="30">
        <f t="shared" si="8"/>
        <v>-0.40602724958536796</v>
      </c>
      <c r="N21" s="31">
        <f t="shared" si="8"/>
        <v>-0.41196697708951424</v>
      </c>
    </row>
    <row r="22" spans="1:14" ht="15.95" customHeight="1" x14ac:dyDescent="0.25">
      <c r="A22" s="47" t="s">
        <v>4</v>
      </c>
      <c r="B22" s="48">
        <v>28.74</v>
      </c>
      <c r="C22" s="48">
        <v>24.43</v>
      </c>
      <c r="D22" s="52">
        <v>0.9</v>
      </c>
      <c r="E22" s="49">
        <f t="shared" ref="E22:N22" si="9">($D$22)*E19+(1-$D$22)*$D$8</f>
        <v>17.250000000000004</v>
      </c>
      <c r="F22" s="49">
        <f t="shared" si="9"/>
        <v>17.083500000000004</v>
      </c>
      <c r="G22" s="49">
        <f t="shared" si="9"/>
        <v>16.918665000000001</v>
      </c>
      <c r="H22" s="49">
        <f t="shared" si="9"/>
        <v>16.755478350000001</v>
      </c>
      <c r="I22" s="49">
        <f t="shared" si="9"/>
        <v>16.593923566500003</v>
      </c>
      <c r="J22" s="49">
        <f t="shared" si="9"/>
        <v>16.433984330835003</v>
      </c>
      <c r="K22" s="49">
        <f t="shared" si="9"/>
        <v>16.275644487526652</v>
      </c>
      <c r="L22" s="49">
        <f t="shared" si="9"/>
        <v>16.118888042651385</v>
      </c>
      <c r="M22" s="49">
        <f t="shared" si="9"/>
        <v>15.96369916222487</v>
      </c>
      <c r="N22" s="49">
        <f t="shared" si="9"/>
        <v>15.810062170602624</v>
      </c>
    </row>
    <row r="23" spans="1:14" s="26" customFormat="1" ht="15.95" customHeight="1" x14ac:dyDescent="0.2">
      <c r="A23" s="35" t="s">
        <v>10</v>
      </c>
      <c r="B23" s="36"/>
      <c r="C23" s="37"/>
      <c r="D23" s="38"/>
      <c r="E23" s="39">
        <f>(E22/$C$22)-1</f>
        <v>-0.29390094146541124</v>
      </c>
      <c r="F23" s="39">
        <f t="shared" ref="F23:N23" si="10">(F22/$C$22)-1</f>
        <v>-0.30071633237822326</v>
      </c>
      <c r="G23" s="39">
        <f t="shared" si="10"/>
        <v>-0.30746356938190744</v>
      </c>
      <c r="H23" s="39">
        <f t="shared" si="10"/>
        <v>-0.31414333401555461</v>
      </c>
      <c r="I23" s="39">
        <f t="shared" si="10"/>
        <v>-0.32075630100286523</v>
      </c>
      <c r="J23" s="39">
        <f t="shared" si="10"/>
        <v>-0.32730313832030278</v>
      </c>
      <c r="K23" s="39">
        <f t="shared" si="10"/>
        <v>-0.33378450726456599</v>
      </c>
      <c r="L23" s="39">
        <f t="shared" si="10"/>
        <v>-0.34020106251938664</v>
      </c>
      <c r="M23" s="39">
        <f t="shared" si="10"/>
        <v>-0.34655345222165901</v>
      </c>
      <c r="N23" s="40">
        <f t="shared" si="10"/>
        <v>-0.35284231802690857</v>
      </c>
    </row>
    <row r="24" spans="1:14" s="26" customFormat="1" ht="15.95" customHeight="1" thickBot="1" x14ac:dyDescent="0.25">
      <c r="A24" s="41" t="s">
        <v>11</v>
      </c>
      <c r="B24" s="42"/>
      <c r="C24" s="43">
        <f>(C22/B22)-1</f>
        <v>-0.14996520528879609</v>
      </c>
      <c r="D24" s="44"/>
      <c r="E24" s="45">
        <f>(E22/$B$22)-1</f>
        <v>-0.39979123173277642</v>
      </c>
      <c r="F24" s="45">
        <f t="shared" ref="F24:N24" si="11">(F22/$B$22)-1</f>
        <v>-0.40558455114822534</v>
      </c>
      <c r="G24" s="45">
        <f t="shared" si="11"/>
        <v>-0.41131993736951977</v>
      </c>
      <c r="H24" s="45">
        <f t="shared" si="11"/>
        <v>-0.41699796972860115</v>
      </c>
      <c r="I24" s="45">
        <f t="shared" si="11"/>
        <v>-0.42261922176409172</v>
      </c>
      <c r="J24" s="45">
        <f t="shared" si="11"/>
        <v>-0.42818426127922748</v>
      </c>
      <c r="K24" s="45">
        <f t="shared" si="11"/>
        <v>-0.43369365039921182</v>
      </c>
      <c r="L24" s="45">
        <f t="shared" si="11"/>
        <v>-0.43914794562799631</v>
      </c>
      <c r="M24" s="45">
        <f t="shared" si="11"/>
        <v>-0.444547697904493</v>
      </c>
      <c r="N24" s="46">
        <f t="shared" si="11"/>
        <v>-0.44989345265822456</v>
      </c>
    </row>
    <row r="25" spans="1:14" ht="15.95" customHeight="1" x14ac:dyDescent="0.25"/>
    <row r="26" spans="1:14" ht="15.95" customHeight="1" thickBot="1" x14ac:dyDescent="0.3"/>
    <row r="27" spans="1:14" ht="15.95" customHeight="1" x14ac:dyDescent="0.25">
      <c r="A27" s="18" t="s">
        <v>16</v>
      </c>
      <c r="B27" s="19">
        <v>27.33</v>
      </c>
      <c r="C27" s="19">
        <v>23.23</v>
      </c>
      <c r="D27" s="19" t="s">
        <v>0</v>
      </c>
      <c r="E27" s="20">
        <v>18.5</v>
      </c>
      <c r="F27" s="20">
        <f>E27*0.99</f>
        <v>18.315000000000001</v>
      </c>
      <c r="G27" s="20">
        <f t="shared" ref="G27" si="12">F27*0.99</f>
        <v>18.13185</v>
      </c>
      <c r="H27" s="20">
        <f t="shared" ref="H27" si="13">G27*0.99</f>
        <v>17.9505315</v>
      </c>
      <c r="I27" s="20">
        <f t="shared" ref="I27" si="14">H27*0.99</f>
        <v>17.771026185</v>
      </c>
      <c r="J27" s="20">
        <f t="shared" ref="J27" si="15">I27*0.99</f>
        <v>17.593315923150001</v>
      </c>
      <c r="K27" s="20">
        <f t="shared" ref="K27" si="16">J27*0.99</f>
        <v>17.4173827639185</v>
      </c>
      <c r="L27" s="20">
        <f t="shared" ref="L27" si="17">K27*0.99</f>
        <v>17.243208936279316</v>
      </c>
      <c r="M27" s="20">
        <f t="shared" ref="M27" si="18">L27*0.99</f>
        <v>17.070776846916523</v>
      </c>
      <c r="N27" s="20">
        <f t="shared" ref="N27" si="19">M27*0.99</f>
        <v>16.900069078447359</v>
      </c>
    </row>
    <row r="28" spans="1:14" ht="15.95" customHeight="1" x14ac:dyDescent="0.25">
      <c r="A28" s="21" t="s">
        <v>10</v>
      </c>
      <c r="B28" s="22"/>
      <c r="C28" s="23"/>
      <c r="D28" s="22"/>
      <c r="E28" s="24">
        <f>(E27/$C$35)-1</f>
        <v>-0.20361601377529059</v>
      </c>
      <c r="F28" s="24">
        <f t="shared" ref="F28:N28" si="20">(F27/$C$35)-1</f>
        <v>-0.21157985363753762</v>
      </c>
      <c r="G28" s="24">
        <f t="shared" si="20"/>
        <v>-0.21946405510116229</v>
      </c>
      <c r="H28" s="24">
        <f t="shared" si="20"/>
        <v>-0.22726941455015071</v>
      </c>
      <c r="I28" s="24">
        <f t="shared" si="20"/>
        <v>-0.23499672040464914</v>
      </c>
      <c r="J28" s="24">
        <f t="shared" si="20"/>
        <v>-0.24264675320060258</v>
      </c>
      <c r="K28" s="24">
        <f t="shared" si="20"/>
        <v>-0.25022028566859666</v>
      </c>
      <c r="L28" s="24">
        <f t="shared" si="20"/>
        <v>-0.25771808281191066</v>
      </c>
      <c r="M28" s="24">
        <f t="shared" si="20"/>
        <v>-0.26514090198379148</v>
      </c>
      <c r="N28" s="25">
        <f t="shared" si="20"/>
        <v>-0.27248949296395353</v>
      </c>
    </row>
    <row r="29" spans="1:14" ht="15.95" customHeight="1" thickBot="1" x14ac:dyDescent="0.3">
      <c r="A29" s="27" t="s">
        <v>11</v>
      </c>
      <c r="B29" s="28"/>
      <c r="C29" s="29">
        <f>(C27/B27)-1</f>
        <v>-0.15001829491401386</v>
      </c>
      <c r="D29" s="28"/>
      <c r="E29" s="30">
        <f>(E27/$B$35)-1</f>
        <v>-0.32308818148554697</v>
      </c>
      <c r="F29" s="30">
        <f t="shared" ref="F29:N29" si="21">(F27/$B$35)-1</f>
        <v>-0.32985729967069144</v>
      </c>
      <c r="G29" s="30">
        <f t="shared" si="21"/>
        <v>-0.33655872667398457</v>
      </c>
      <c r="H29" s="30">
        <f t="shared" si="21"/>
        <v>-0.34319313940724472</v>
      </c>
      <c r="I29" s="30">
        <f t="shared" si="21"/>
        <v>-0.34976120801317234</v>
      </c>
      <c r="J29" s="30">
        <f t="shared" si="21"/>
        <v>-0.35626359593304058</v>
      </c>
      <c r="K29" s="30">
        <f t="shared" si="21"/>
        <v>-0.36270095997371021</v>
      </c>
      <c r="L29" s="30">
        <f t="shared" si="21"/>
        <v>-0.36907395037397306</v>
      </c>
      <c r="M29" s="30">
        <f t="shared" si="21"/>
        <v>-0.3753832108702333</v>
      </c>
      <c r="N29" s="31">
        <f t="shared" si="21"/>
        <v>-0.38162937876153091</v>
      </c>
    </row>
    <row r="30" spans="1:14" ht="15.95" customHeight="1" x14ac:dyDescent="0.25">
      <c r="A30" s="47" t="s">
        <v>2</v>
      </c>
      <c r="B30" s="48">
        <v>27.33</v>
      </c>
      <c r="C30" s="48">
        <v>23.23</v>
      </c>
      <c r="D30" s="52">
        <v>0.9</v>
      </c>
      <c r="E30" s="49">
        <f>($D$30)*E27+(1-$D$30)*$D$8</f>
        <v>17.250000000000004</v>
      </c>
      <c r="F30" s="49">
        <f>($D$30)*F27+(1-$D$30)*$D$8</f>
        <v>17.083500000000004</v>
      </c>
      <c r="G30" s="49">
        <f t="shared" ref="G30:N30" si="22">($D$30)*G27+(1-$D$30)*$D$8</f>
        <v>16.918665000000001</v>
      </c>
      <c r="H30" s="49">
        <f t="shared" si="22"/>
        <v>16.755478350000001</v>
      </c>
      <c r="I30" s="49">
        <f t="shared" si="22"/>
        <v>16.593923566500003</v>
      </c>
      <c r="J30" s="49">
        <f t="shared" si="22"/>
        <v>16.433984330835003</v>
      </c>
      <c r="K30" s="49">
        <f t="shared" si="22"/>
        <v>16.275644487526652</v>
      </c>
      <c r="L30" s="49">
        <f t="shared" si="22"/>
        <v>16.118888042651385</v>
      </c>
      <c r="M30" s="49">
        <f t="shared" si="22"/>
        <v>15.96369916222487</v>
      </c>
      <c r="N30" s="49">
        <f t="shared" si="22"/>
        <v>15.810062170602624</v>
      </c>
    </row>
    <row r="31" spans="1:14" ht="15.95" customHeight="1" x14ac:dyDescent="0.25">
      <c r="A31" s="35" t="s">
        <v>10</v>
      </c>
      <c r="B31" s="36"/>
      <c r="C31" s="37"/>
      <c r="D31" s="38"/>
      <c r="E31" s="39">
        <f>(E30/$C$38)-1</f>
        <v>-0.25742574257425732</v>
      </c>
      <c r="F31" s="39">
        <f t="shared" ref="F31:N31" si="23">(F30/$C$38)-1</f>
        <v>-0.26459319845027962</v>
      </c>
      <c r="G31" s="39">
        <f t="shared" si="23"/>
        <v>-0.27168897976754192</v>
      </c>
      <c r="H31" s="39">
        <f t="shared" si="23"/>
        <v>-0.27871380327163153</v>
      </c>
      <c r="I31" s="39">
        <f t="shared" si="23"/>
        <v>-0.28566837854068006</v>
      </c>
      <c r="J31" s="39">
        <f t="shared" si="23"/>
        <v>-0.29255340805703822</v>
      </c>
      <c r="K31" s="39">
        <f t="shared" si="23"/>
        <v>-0.29936958727823282</v>
      </c>
      <c r="L31" s="39">
        <f t="shared" si="23"/>
        <v>-0.3061176047072155</v>
      </c>
      <c r="M31" s="39">
        <f t="shared" si="23"/>
        <v>-0.31279814196190836</v>
      </c>
      <c r="N31" s="40">
        <f t="shared" si="23"/>
        <v>-0.31941187384405412</v>
      </c>
    </row>
    <row r="32" spans="1:14" ht="15.95" customHeight="1" thickBot="1" x14ac:dyDescent="0.3">
      <c r="A32" s="41" t="s">
        <v>11</v>
      </c>
      <c r="B32" s="42"/>
      <c r="C32" s="43">
        <f>(C30/B30)-1</f>
        <v>-0.15001829491401386</v>
      </c>
      <c r="D32" s="44"/>
      <c r="E32" s="45">
        <f>(E30/$B$38)-1</f>
        <v>-0.36882546652030723</v>
      </c>
      <c r="F32" s="45">
        <f t="shared" ref="F32:N32" si="24">(F30/$B$38)-1</f>
        <v>-0.37491767288693723</v>
      </c>
      <c r="G32" s="45">
        <f t="shared" si="24"/>
        <v>-0.38094895718990118</v>
      </c>
      <c r="H32" s="45">
        <f t="shared" si="24"/>
        <v>-0.38691992864983527</v>
      </c>
      <c r="I32" s="45">
        <f t="shared" si="24"/>
        <v>-0.39283119039517</v>
      </c>
      <c r="J32" s="45">
        <f t="shared" si="24"/>
        <v>-0.39868333952305146</v>
      </c>
      <c r="K32" s="45">
        <f t="shared" si="24"/>
        <v>-0.40447696715965409</v>
      </c>
      <c r="L32" s="45">
        <f t="shared" si="24"/>
        <v>-0.41021265851989075</v>
      </c>
      <c r="M32" s="45">
        <f t="shared" si="24"/>
        <v>-0.41589099296652499</v>
      </c>
      <c r="N32" s="46">
        <f t="shared" si="24"/>
        <v>-0.42151254406869287</v>
      </c>
    </row>
    <row r="33" spans="1:14" ht="15.95" customHeight="1" x14ac:dyDescent="0.25"/>
    <row r="34" spans="1:14" ht="15.95" customHeight="1" thickBot="1" x14ac:dyDescent="0.3"/>
    <row r="35" spans="1:14" ht="15.95" customHeight="1" x14ac:dyDescent="0.25">
      <c r="A35" s="18" t="s">
        <v>17</v>
      </c>
      <c r="B35" s="19">
        <v>27.33</v>
      </c>
      <c r="C35" s="19">
        <v>23.23</v>
      </c>
      <c r="D35" s="19" t="s">
        <v>0</v>
      </c>
      <c r="E35" s="20">
        <v>16.5</v>
      </c>
      <c r="F35" s="20">
        <f>E35*0.99</f>
        <v>16.335000000000001</v>
      </c>
      <c r="G35" s="20">
        <f t="shared" ref="G35:N35" si="25">F35*0.99</f>
        <v>16.17165</v>
      </c>
      <c r="H35" s="20">
        <f t="shared" si="25"/>
        <v>16.009933499999999</v>
      </c>
      <c r="I35" s="20">
        <f t="shared" si="25"/>
        <v>15.849834164999999</v>
      </c>
      <c r="J35" s="20">
        <f t="shared" si="25"/>
        <v>15.691335823349998</v>
      </c>
      <c r="K35" s="20">
        <f t="shared" si="25"/>
        <v>15.534422465116497</v>
      </c>
      <c r="L35" s="20">
        <f t="shared" si="25"/>
        <v>15.379078240465333</v>
      </c>
      <c r="M35" s="20">
        <f t="shared" si="25"/>
        <v>15.225287458060679</v>
      </c>
      <c r="N35" s="20">
        <f t="shared" si="25"/>
        <v>15.073034583480071</v>
      </c>
    </row>
    <row r="36" spans="1:14" s="26" customFormat="1" ht="15.95" customHeight="1" x14ac:dyDescent="0.2">
      <c r="A36" s="21" t="s">
        <v>10</v>
      </c>
      <c r="B36" s="22"/>
      <c r="C36" s="23"/>
      <c r="D36" s="22"/>
      <c r="E36" s="24">
        <f>(E35/$C$35)-1</f>
        <v>-0.2897115798536376</v>
      </c>
      <c r="F36" s="24">
        <f t="shared" ref="F36:N36" si="26">(F35/$C$35)-1</f>
        <v>-0.29681446405510115</v>
      </c>
      <c r="G36" s="24">
        <f t="shared" si="26"/>
        <v>-0.3038463194145502</v>
      </c>
      <c r="H36" s="24">
        <f t="shared" si="26"/>
        <v>-0.31080785622040474</v>
      </c>
      <c r="I36" s="24">
        <f t="shared" si="26"/>
        <v>-0.31769977765820068</v>
      </c>
      <c r="J36" s="24">
        <f t="shared" si="26"/>
        <v>-0.32452277988161871</v>
      </c>
      <c r="K36" s="24">
        <f t="shared" si="26"/>
        <v>-0.33127755208280252</v>
      </c>
      <c r="L36" s="24">
        <f t="shared" si="26"/>
        <v>-0.33796477656197454</v>
      </c>
      <c r="M36" s="24">
        <f t="shared" si="26"/>
        <v>-0.34458512879635472</v>
      </c>
      <c r="N36" s="25">
        <f t="shared" si="26"/>
        <v>-0.35113927750839125</v>
      </c>
    </row>
    <row r="37" spans="1:14" s="26" customFormat="1" ht="15.95" customHeight="1" thickBot="1" x14ac:dyDescent="0.25">
      <c r="A37" s="27" t="s">
        <v>11</v>
      </c>
      <c r="B37" s="28"/>
      <c r="C37" s="29">
        <f>(C35/B35)-1</f>
        <v>-0.15001829491401386</v>
      </c>
      <c r="D37" s="28"/>
      <c r="E37" s="30">
        <f>(E35/$B$35)-1</f>
        <v>-0.39626783754116357</v>
      </c>
      <c r="F37" s="30">
        <f t="shared" ref="F37:N37" si="27">(F35/$B$35)-1</f>
        <v>-0.40230515916575182</v>
      </c>
      <c r="G37" s="30">
        <f t="shared" si="27"/>
        <v>-0.40828210757409433</v>
      </c>
      <c r="H37" s="30">
        <f t="shared" si="27"/>
        <v>-0.41419928649835347</v>
      </c>
      <c r="I37" s="30">
        <f t="shared" si="27"/>
        <v>-0.42005729363336997</v>
      </c>
      <c r="J37" s="30">
        <f t="shared" si="27"/>
        <v>-0.42585672069703628</v>
      </c>
      <c r="K37" s="30">
        <f t="shared" si="27"/>
        <v>-0.43159815349006592</v>
      </c>
      <c r="L37" s="30">
        <f t="shared" si="27"/>
        <v>-0.43728217195516528</v>
      </c>
      <c r="M37" s="30">
        <f t="shared" si="27"/>
        <v>-0.44290935023561362</v>
      </c>
      <c r="N37" s="31">
        <f t="shared" si="27"/>
        <v>-0.44848025673325753</v>
      </c>
    </row>
    <row r="38" spans="1:14" ht="15.95" customHeight="1" x14ac:dyDescent="0.25">
      <c r="A38" s="47" t="s">
        <v>2</v>
      </c>
      <c r="B38" s="48">
        <v>27.33</v>
      </c>
      <c r="C38" s="48">
        <v>23.23</v>
      </c>
      <c r="D38" s="52">
        <v>0.9</v>
      </c>
      <c r="E38" s="49">
        <f t="shared" ref="E38:N38" si="28">($D$38)*E35+(1-$D$38)*$D$8</f>
        <v>15.45</v>
      </c>
      <c r="F38" s="49">
        <f t="shared" si="28"/>
        <v>15.301500000000001</v>
      </c>
      <c r="G38" s="49">
        <f t="shared" si="28"/>
        <v>15.154484999999999</v>
      </c>
      <c r="H38" s="49">
        <f t="shared" si="28"/>
        <v>15.008940149999999</v>
      </c>
      <c r="I38" s="49">
        <f t="shared" si="28"/>
        <v>14.864850748499999</v>
      </c>
      <c r="J38" s="49">
        <f t="shared" si="28"/>
        <v>14.722202241014999</v>
      </c>
      <c r="K38" s="49">
        <f t="shared" si="28"/>
        <v>14.580980218604848</v>
      </c>
      <c r="L38" s="49">
        <f t="shared" si="28"/>
        <v>14.4411704164188</v>
      </c>
      <c r="M38" s="49">
        <f t="shared" si="28"/>
        <v>14.302758712254612</v>
      </c>
      <c r="N38" s="49">
        <f t="shared" si="28"/>
        <v>14.165731125132064</v>
      </c>
    </row>
    <row r="39" spans="1:14" s="26" customFormat="1" ht="15.95" customHeight="1" x14ac:dyDescent="0.2">
      <c r="A39" s="35" t="s">
        <v>10</v>
      </c>
      <c r="B39" s="36"/>
      <c r="C39" s="37"/>
      <c r="D39" s="38"/>
      <c r="E39" s="39">
        <f>(E38/$C$38)-1</f>
        <v>-0.33491175204476975</v>
      </c>
      <c r="F39" s="39">
        <f t="shared" ref="F39:N39" si="29">(F38/$C$38)-1</f>
        <v>-0.34130434782608698</v>
      </c>
      <c r="G39" s="39">
        <f t="shared" si="29"/>
        <v>-0.34763301764959109</v>
      </c>
      <c r="H39" s="39">
        <f t="shared" si="29"/>
        <v>-0.35389840077486012</v>
      </c>
      <c r="I39" s="39">
        <f t="shared" si="29"/>
        <v>-0.36010113006887656</v>
      </c>
      <c r="J39" s="39">
        <f t="shared" si="29"/>
        <v>-0.36624183206995264</v>
      </c>
      <c r="K39" s="39">
        <f t="shared" si="29"/>
        <v>-0.37232112705101816</v>
      </c>
      <c r="L39" s="39">
        <f t="shared" si="29"/>
        <v>-0.37833962908227292</v>
      </c>
      <c r="M39" s="39">
        <f t="shared" si="29"/>
        <v>-0.38429794609321521</v>
      </c>
      <c r="N39" s="40">
        <f t="shared" si="29"/>
        <v>-0.39019667993404805</v>
      </c>
    </row>
    <row r="40" spans="1:14" s="26" customFormat="1" ht="15.95" customHeight="1" thickBot="1" x14ac:dyDescent="0.25">
      <c r="A40" s="41" t="s">
        <v>11</v>
      </c>
      <c r="B40" s="42"/>
      <c r="C40" s="43">
        <f>(C38/B38)-1</f>
        <v>-0.15001829491401386</v>
      </c>
      <c r="D40" s="44"/>
      <c r="E40" s="45">
        <f>(E38/$B$38)-1</f>
        <v>-0.4346871569703622</v>
      </c>
      <c r="F40" s="45">
        <f t="shared" ref="F40:N40" si="30">(F38/$B$38)-1</f>
        <v>-0.44012074643249166</v>
      </c>
      <c r="G40" s="45">
        <f t="shared" si="30"/>
        <v>-0.44550000000000001</v>
      </c>
      <c r="H40" s="45">
        <f t="shared" si="30"/>
        <v>-0.45082546103183319</v>
      </c>
      <c r="I40" s="45">
        <f t="shared" si="30"/>
        <v>-0.45609766745334801</v>
      </c>
      <c r="J40" s="45">
        <f t="shared" si="30"/>
        <v>-0.46131715181064759</v>
      </c>
      <c r="K40" s="45">
        <f t="shared" si="30"/>
        <v>-0.46648444132437439</v>
      </c>
      <c r="L40" s="45">
        <f t="shared" si="30"/>
        <v>-0.47160005794296378</v>
      </c>
      <c r="M40" s="45">
        <f t="shared" si="30"/>
        <v>-0.47666451839536728</v>
      </c>
      <c r="N40" s="46">
        <f t="shared" si="30"/>
        <v>-0.4816783342432468</v>
      </c>
    </row>
    <row r="41" spans="1:14" ht="15.95" customHeight="1" x14ac:dyDescent="0.25"/>
    <row r="42" spans="1:14" ht="15.95" customHeight="1" thickBot="1" x14ac:dyDescent="0.3"/>
    <row r="43" spans="1:14" ht="15.95" customHeight="1" x14ac:dyDescent="0.25">
      <c r="A43" s="18" t="s">
        <v>18</v>
      </c>
      <c r="B43" s="19">
        <v>25.86</v>
      </c>
      <c r="C43" s="19">
        <v>21.98</v>
      </c>
      <c r="D43" s="19" t="s">
        <v>0</v>
      </c>
      <c r="E43" s="20">
        <v>16.5</v>
      </c>
      <c r="F43" s="20">
        <f>E43*0.99</f>
        <v>16.335000000000001</v>
      </c>
      <c r="G43" s="20">
        <f t="shared" ref="G43:N43" si="31">F43*0.99</f>
        <v>16.17165</v>
      </c>
      <c r="H43" s="20">
        <f t="shared" si="31"/>
        <v>16.009933499999999</v>
      </c>
      <c r="I43" s="20">
        <f t="shared" si="31"/>
        <v>15.849834164999999</v>
      </c>
      <c r="J43" s="20">
        <f t="shared" si="31"/>
        <v>15.691335823349998</v>
      </c>
      <c r="K43" s="20">
        <f t="shared" si="31"/>
        <v>15.534422465116497</v>
      </c>
      <c r="L43" s="20">
        <f t="shared" si="31"/>
        <v>15.379078240465333</v>
      </c>
      <c r="M43" s="20">
        <f t="shared" si="31"/>
        <v>15.225287458060679</v>
      </c>
      <c r="N43" s="20">
        <f t="shared" si="31"/>
        <v>15.073034583480071</v>
      </c>
    </row>
    <row r="44" spans="1:14" s="26" customFormat="1" ht="15.95" customHeight="1" x14ac:dyDescent="0.2">
      <c r="A44" s="21" t="s">
        <v>10</v>
      </c>
      <c r="B44" s="22"/>
      <c r="C44" s="23"/>
      <c r="D44" s="22"/>
      <c r="E44" s="24">
        <f>(E43/$C$43)-1</f>
        <v>-0.24931756141947226</v>
      </c>
      <c r="F44" s="24">
        <f t="shared" ref="F44:N44" si="32">(F43/$C$43)-1</f>
        <v>-0.25682438580527756</v>
      </c>
      <c r="G44" s="24">
        <f t="shared" si="32"/>
        <v>-0.2642561419472248</v>
      </c>
      <c r="H44" s="24">
        <f t="shared" si="32"/>
        <v>-0.27161358052775253</v>
      </c>
      <c r="I44" s="24">
        <f t="shared" si="32"/>
        <v>-0.27889744472247502</v>
      </c>
      <c r="J44" s="24">
        <f t="shared" si="32"/>
        <v>-0.28610847027525033</v>
      </c>
      <c r="K44" s="24">
        <f t="shared" si="32"/>
        <v>-0.29324738557249785</v>
      </c>
      <c r="L44" s="24">
        <f t="shared" si="32"/>
        <v>-0.30031491171677283</v>
      </c>
      <c r="M44" s="24">
        <f t="shared" si="32"/>
        <v>-0.30731176259960513</v>
      </c>
      <c r="N44" s="25">
        <f t="shared" si="32"/>
        <v>-0.3142386449736092</v>
      </c>
    </row>
    <row r="45" spans="1:14" s="26" customFormat="1" ht="15.95" customHeight="1" thickBot="1" x14ac:dyDescent="0.25">
      <c r="A45" s="27" t="s">
        <v>11</v>
      </c>
      <c r="B45" s="28"/>
      <c r="C45" s="29">
        <v>-0.14996520528879609</v>
      </c>
      <c r="D45" s="28"/>
      <c r="E45" s="30">
        <f>(E43/$B$43)-1</f>
        <v>-0.36194895591647336</v>
      </c>
      <c r="F45" s="30">
        <f t="shared" ref="F45:N45" si="33">(F43/$B$43)-1</f>
        <v>-0.36832946635730857</v>
      </c>
      <c r="G45" s="30">
        <f t="shared" si="33"/>
        <v>-0.37464617169373549</v>
      </c>
      <c r="H45" s="30">
        <f t="shared" si="33"/>
        <v>-0.38089970997679812</v>
      </c>
      <c r="I45" s="30">
        <f t="shared" si="33"/>
        <v>-0.38709071287703023</v>
      </c>
      <c r="J45" s="30">
        <f t="shared" si="33"/>
        <v>-0.39321980574825988</v>
      </c>
      <c r="K45" s="30">
        <f t="shared" si="33"/>
        <v>-0.39928760769077731</v>
      </c>
      <c r="L45" s="30">
        <f t="shared" si="33"/>
        <v>-0.40529473161386953</v>
      </c>
      <c r="M45" s="30">
        <f t="shared" si="33"/>
        <v>-0.41124178429773084</v>
      </c>
      <c r="N45" s="31">
        <f t="shared" si="33"/>
        <v>-0.41712936645475363</v>
      </c>
    </row>
    <row r="46" spans="1:14" ht="15.95" customHeight="1" x14ac:dyDescent="0.25">
      <c r="A46" s="47" t="s">
        <v>5</v>
      </c>
      <c r="B46" s="48">
        <v>25.86</v>
      </c>
      <c r="C46" s="48">
        <v>21.98</v>
      </c>
      <c r="D46" s="52">
        <v>0.9</v>
      </c>
      <c r="E46" s="49">
        <f t="shared" ref="E46:N46" si="34">$D$46*E43+(1-$D$46)*$D$8</f>
        <v>15.45</v>
      </c>
      <c r="F46" s="49">
        <f t="shared" si="34"/>
        <v>15.301500000000001</v>
      </c>
      <c r="G46" s="49">
        <f t="shared" si="34"/>
        <v>15.154484999999999</v>
      </c>
      <c r="H46" s="49">
        <f t="shared" si="34"/>
        <v>15.008940149999999</v>
      </c>
      <c r="I46" s="49">
        <f t="shared" si="34"/>
        <v>14.864850748499999</v>
      </c>
      <c r="J46" s="49">
        <f t="shared" si="34"/>
        <v>14.722202241014999</v>
      </c>
      <c r="K46" s="49">
        <f t="shared" si="34"/>
        <v>14.580980218604848</v>
      </c>
      <c r="L46" s="49">
        <f t="shared" si="34"/>
        <v>14.4411704164188</v>
      </c>
      <c r="M46" s="49">
        <f t="shared" si="34"/>
        <v>14.302758712254612</v>
      </c>
      <c r="N46" s="49">
        <f t="shared" si="34"/>
        <v>14.165731125132064</v>
      </c>
    </row>
    <row r="47" spans="1:14" s="26" customFormat="1" ht="15.95" customHeight="1" x14ac:dyDescent="0.2">
      <c r="A47" s="35" t="s">
        <v>10</v>
      </c>
      <c r="B47" s="36"/>
      <c r="C47" s="37"/>
      <c r="D47" s="38"/>
      <c r="E47" s="39">
        <f>(E46/$C$46)-1</f>
        <v>-0.29708826205641492</v>
      </c>
      <c r="F47" s="39">
        <f t="shared" ref="F47:N47" si="35">(F46/$C$46)-1</f>
        <v>-0.30384440400363966</v>
      </c>
      <c r="G47" s="39">
        <f t="shared" si="35"/>
        <v>-0.31053298453139222</v>
      </c>
      <c r="H47" s="39">
        <f t="shared" si="35"/>
        <v>-0.3171546792538672</v>
      </c>
      <c r="I47" s="39">
        <f t="shared" si="35"/>
        <v>-0.32371015702911743</v>
      </c>
      <c r="J47" s="39">
        <f t="shared" si="35"/>
        <v>-0.33020008002661516</v>
      </c>
      <c r="K47" s="39">
        <f t="shared" si="35"/>
        <v>-0.3366251037941379</v>
      </c>
      <c r="L47" s="39">
        <f t="shared" si="35"/>
        <v>-0.34298587732398544</v>
      </c>
      <c r="M47" s="39">
        <f t="shared" si="35"/>
        <v>-0.34928304311853453</v>
      </c>
      <c r="N47" s="40">
        <f t="shared" si="35"/>
        <v>-0.35551723725513817</v>
      </c>
    </row>
    <row r="48" spans="1:14" s="26" customFormat="1" ht="15.95" customHeight="1" thickBot="1" x14ac:dyDescent="0.25">
      <c r="A48" s="41" t="s">
        <v>11</v>
      </c>
      <c r="B48" s="42"/>
      <c r="C48" s="43">
        <f>(C46/B46)-1</f>
        <v>-0.15003866976024749</v>
      </c>
      <c r="D48" s="44"/>
      <c r="E48" s="45">
        <f>(E46/$B$46)-1</f>
        <v>-0.40255220417633408</v>
      </c>
      <c r="F48" s="45">
        <f t="shared" ref="F48:N48" si="36">(F46/$B$46)-1</f>
        <v>-0.40829466357308586</v>
      </c>
      <c r="G48" s="45">
        <f t="shared" si="36"/>
        <v>-0.41397969837587012</v>
      </c>
      <c r="H48" s="45">
        <f t="shared" si="36"/>
        <v>-0.41960788283062644</v>
      </c>
      <c r="I48" s="45">
        <f t="shared" si="36"/>
        <v>-0.42517978544083534</v>
      </c>
      <c r="J48" s="45">
        <f t="shared" si="36"/>
        <v>-0.430695969024942</v>
      </c>
      <c r="K48" s="45">
        <f t="shared" si="36"/>
        <v>-0.43615699077320769</v>
      </c>
      <c r="L48" s="45">
        <f t="shared" si="36"/>
        <v>-0.44156340230399072</v>
      </c>
      <c r="M48" s="45">
        <f t="shared" si="36"/>
        <v>-0.4469157497194659</v>
      </c>
      <c r="N48" s="46">
        <f t="shared" si="36"/>
        <v>-0.45221457366078643</v>
      </c>
    </row>
    <row r="49" spans="1:14" ht="15.95" customHeight="1" x14ac:dyDescent="0.25"/>
    <row r="50" spans="1:14" ht="15.95" customHeight="1" thickBot="1" x14ac:dyDescent="0.3"/>
    <row r="51" spans="1:14" ht="15.95" customHeight="1" x14ac:dyDescent="0.25">
      <c r="A51" s="18" t="s">
        <v>19</v>
      </c>
      <c r="B51" s="19">
        <v>21.56</v>
      </c>
      <c r="C51" s="19">
        <v>18.329999999999998</v>
      </c>
      <c r="D51" s="19" t="s">
        <v>0</v>
      </c>
      <c r="E51" s="20">
        <v>13.5</v>
      </c>
      <c r="F51" s="20">
        <f>E51*0.99</f>
        <v>13.365</v>
      </c>
      <c r="G51" s="20">
        <f t="shared" ref="G51:N51" si="37">F51*0.99</f>
        <v>13.231350000000001</v>
      </c>
      <c r="H51" s="20">
        <f t="shared" si="37"/>
        <v>13.0990365</v>
      </c>
      <c r="I51" s="20">
        <f t="shared" si="37"/>
        <v>12.968046135</v>
      </c>
      <c r="J51" s="20">
        <f t="shared" si="37"/>
        <v>12.838365673649999</v>
      </c>
      <c r="K51" s="20">
        <f t="shared" si="37"/>
        <v>12.7099820169135</v>
      </c>
      <c r="L51" s="20">
        <f t="shared" si="37"/>
        <v>12.582882196744364</v>
      </c>
      <c r="M51" s="20">
        <f t="shared" si="37"/>
        <v>12.457053374776921</v>
      </c>
      <c r="N51" s="20">
        <f t="shared" si="37"/>
        <v>12.332482841029151</v>
      </c>
    </row>
    <row r="52" spans="1:14" s="26" customFormat="1" ht="15.95" customHeight="1" x14ac:dyDescent="0.2">
      <c r="A52" s="21" t="s">
        <v>10</v>
      </c>
      <c r="B52" s="22"/>
      <c r="C52" s="23"/>
      <c r="D52" s="22"/>
      <c r="E52" s="24">
        <f>(E51/$C$51)-1</f>
        <v>-0.26350245499181657</v>
      </c>
      <c r="F52" s="24">
        <f t="shared" ref="F52:N52" si="38">(F51/$C$51)-1</f>
        <v>-0.27086743044189843</v>
      </c>
      <c r="G52" s="24">
        <f t="shared" si="38"/>
        <v>-0.27815875613747942</v>
      </c>
      <c r="H52" s="24">
        <f t="shared" si="38"/>
        <v>-0.28537716857610462</v>
      </c>
      <c r="I52" s="24">
        <f t="shared" si="38"/>
        <v>-0.29252339689034368</v>
      </c>
      <c r="J52" s="24">
        <f t="shared" si="38"/>
        <v>-0.29959816292144026</v>
      </c>
      <c r="K52" s="24">
        <f t="shared" si="38"/>
        <v>-0.30660218129222583</v>
      </c>
      <c r="L52" s="24">
        <f t="shared" si="38"/>
        <v>-0.31353615947930358</v>
      </c>
      <c r="M52" s="24">
        <f t="shared" si="38"/>
        <v>-0.32040079788451048</v>
      </c>
      <c r="N52" s="25">
        <f t="shared" si="38"/>
        <v>-0.32719678990566547</v>
      </c>
    </row>
    <row r="53" spans="1:14" s="26" customFormat="1" ht="15.95" customHeight="1" thickBot="1" x14ac:dyDescent="0.25">
      <c r="A53" s="27" t="s">
        <v>11</v>
      </c>
      <c r="B53" s="28"/>
      <c r="C53" s="29">
        <f>(C51/B51)-1</f>
        <v>-0.1498144712430427</v>
      </c>
      <c r="D53" s="28"/>
      <c r="E53" s="30">
        <f>(E51/$B$51)-1</f>
        <v>-0.37384044526901661</v>
      </c>
      <c r="F53" s="30">
        <f t="shared" ref="F53:N53" si="39">(F51/$B$51)-1</f>
        <v>-0.38010204081632648</v>
      </c>
      <c r="G53" s="30">
        <f t="shared" si="39"/>
        <v>-0.38630102040816316</v>
      </c>
      <c r="H53" s="30">
        <f t="shared" si="39"/>
        <v>-0.39243801020408153</v>
      </c>
      <c r="I53" s="30">
        <f t="shared" si="39"/>
        <v>-0.39851363010204077</v>
      </c>
      <c r="J53" s="30">
        <f t="shared" si="39"/>
        <v>-0.40452849380102041</v>
      </c>
      <c r="K53" s="30">
        <f t="shared" si="39"/>
        <v>-0.41048320886301015</v>
      </c>
      <c r="L53" s="30">
        <f t="shared" si="39"/>
        <v>-0.41637837677438005</v>
      </c>
      <c r="M53" s="30">
        <f t="shared" si="39"/>
        <v>-0.42221459300663633</v>
      </c>
      <c r="N53" s="31">
        <f t="shared" si="39"/>
        <v>-0.42799244707656992</v>
      </c>
    </row>
    <row r="54" spans="1:14" ht="15.95" customHeight="1" x14ac:dyDescent="0.25">
      <c r="A54" s="47" t="s">
        <v>6</v>
      </c>
      <c r="B54" s="48">
        <v>21.56</v>
      </c>
      <c r="C54" s="48">
        <v>18.329999999999998</v>
      </c>
      <c r="D54" s="52">
        <v>1</v>
      </c>
      <c r="E54" s="49">
        <f t="shared" ref="E54:N54" si="40">$D$54*E51+(1-$D$54)*$D$8</f>
        <v>13.5</v>
      </c>
      <c r="F54" s="49">
        <f t="shared" si="40"/>
        <v>13.365</v>
      </c>
      <c r="G54" s="49">
        <f t="shared" si="40"/>
        <v>13.231350000000001</v>
      </c>
      <c r="H54" s="49">
        <f t="shared" si="40"/>
        <v>13.0990365</v>
      </c>
      <c r="I54" s="49">
        <f t="shared" si="40"/>
        <v>12.968046135</v>
      </c>
      <c r="J54" s="49">
        <f t="shared" si="40"/>
        <v>12.838365673649999</v>
      </c>
      <c r="K54" s="49">
        <f t="shared" si="40"/>
        <v>12.7099820169135</v>
      </c>
      <c r="L54" s="49">
        <f t="shared" si="40"/>
        <v>12.582882196744364</v>
      </c>
      <c r="M54" s="49">
        <f t="shared" si="40"/>
        <v>12.457053374776921</v>
      </c>
      <c r="N54" s="49">
        <f t="shared" si="40"/>
        <v>12.332482841029151</v>
      </c>
    </row>
    <row r="55" spans="1:14" s="26" customFormat="1" ht="15.95" customHeight="1" x14ac:dyDescent="0.2">
      <c r="A55" s="35" t="s">
        <v>10</v>
      </c>
      <c r="B55" s="36"/>
      <c r="C55" s="37"/>
      <c r="D55" s="38"/>
      <c r="E55" s="39">
        <f>(E54/$C$54)-1</f>
        <v>-0.26350245499181657</v>
      </c>
      <c r="F55" s="39">
        <f t="shared" ref="F55:N55" si="41">(F54/$C$54)-1</f>
        <v>-0.27086743044189843</v>
      </c>
      <c r="G55" s="39">
        <f t="shared" si="41"/>
        <v>-0.27815875613747942</v>
      </c>
      <c r="H55" s="39">
        <f t="shared" si="41"/>
        <v>-0.28537716857610462</v>
      </c>
      <c r="I55" s="39">
        <f t="shared" si="41"/>
        <v>-0.29252339689034368</v>
      </c>
      <c r="J55" s="39">
        <f t="shared" si="41"/>
        <v>-0.29959816292144026</v>
      </c>
      <c r="K55" s="39">
        <f t="shared" si="41"/>
        <v>-0.30660218129222583</v>
      </c>
      <c r="L55" s="39">
        <f t="shared" si="41"/>
        <v>-0.31353615947930358</v>
      </c>
      <c r="M55" s="39">
        <f t="shared" si="41"/>
        <v>-0.32040079788451048</v>
      </c>
      <c r="N55" s="40">
        <f t="shared" si="41"/>
        <v>-0.32719678990566547</v>
      </c>
    </row>
    <row r="56" spans="1:14" s="26" customFormat="1" ht="15.95" customHeight="1" thickBot="1" x14ac:dyDescent="0.25">
      <c r="A56" s="41" t="s">
        <v>11</v>
      </c>
      <c r="B56" s="42"/>
      <c r="C56" s="43">
        <f>(C54/B54)-1</f>
        <v>-0.1498144712430427</v>
      </c>
      <c r="D56" s="44"/>
      <c r="E56" s="45">
        <f>(E54/$B$54)-1</f>
        <v>-0.37384044526901661</v>
      </c>
      <c r="F56" s="45">
        <f t="shared" ref="F56:N56" si="42">(F54/$B$54)-1</f>
        <v>-0.38010204081632648</v>
      </c>
      <c r="G56" s="45">
        <f t="shared" si="42"/>
        <v>-0.38630102040816316</v>
      </c>
      <c r="H56" s="45">
        <f t="shared" si="42"/>
        <v>-0.39243801020408153</v>
      </c>
      <c r="I56" s="45">
        <f t="shared" si="42"/>
        <v>-0.39851363010204077</v>
      </c>
      <c r="J56" s="45">
        <f t="shared" si="42"/>
        <v>-0.40452849380102041</v>
      </c>
      <c r="K56" s="45">
        <f t="shared" si="42"/>
        <v>-0.41048320886301015</v>
      </c>
      <c r="L56" s="45">
        <f t="shared" si="42"/>
        <v>-0.41637837677438005</v>
      </c>
      <c r="M56" s="45">
        <f t="shared" si="42"/>
        <v>-0.42221459300663633</v>
      </c>
      <c r="N56" s="46">
        <f t="shared" si="42"/>
        <v>-0.42799244707656992</v>
      </c>
    </row>
    <row r="57" spans="1:14" ht="15.95" customHeight="1" x14ac:dyDescent="0.25"/>
    <row r="58" spans="1:14" ht="15.95" customHeight="1" thickBot="1" x14ac:dyDescent="0.3"/>
    <row r="59" spans="1:14" ht="15.95" customHeight="1" x14ac:dyDescent="0.25">
      <c r="A59" s="18" t="s">
        <v>20</v>
      </c>
      <c r="B59" s="19">
        <v>22.07</v>
      </c>
      <c r="C59" s="19">
        <v>18.760000000000002</v>
      </c>
      <c r="D59" s="19" t="s">
        <v>0</v>
      </c>
      <c r="E59" s="20"/>
      <c r="F59" s="20"/>
      <c r="G59" s="20"/>
      <c r="H59" s="20">
        <v>13.5</v>
      </c>
      <c r="I59" s="20">
        <f>H59*0.99</f>
        <v>13.365</v>
      </c>
      <c r="J59" s="20">
        <f t="shared" ref="J59:N59" si="43">I59*0.99</f>
        <v>13.231350000000001</v>
      </c>
      <c r="K59" s="20">
        <f t="shared" si="43"/>
        <v>13.0990365</v>
      </c>
      <c r="L59" s="20">
        <f t="shared" si="43"/>
        <v>12.968046135</v>
      </c>
      <c r="M59" s="20">
        <f t="shared" si="43"/>
        <v>12.838365673649999</v>
      </c>
      <c r="N59" s="20">
        <f t="shared" si="43"/>
        <v>12.7099820169135</v>
      </c>
    </row>
    <row r="60" spans="1:14" s="26" customFormat="1" ht="15.95" customHeight="1" x14ac:dyDescent="0.2">
      <c r="A60" s="21" t="s">
        <v>10</v>
      </c>
      <c r="B60" s="22"/>
      <c r="C60" s="23"/>
      <c r="D60" s="22"/>
      <c r="E60" s="24"/>
      <c r="F60" s="24"/>
      <c r="G60" s="24"/>
      <c r="H60" s="24">
        <f t="shared" ref="H60:N60" si="44">(H59/$C$59)-1</f>
        <v>-0.28038379530916846</v>
      </c>
      <c r="I60" s="24">
        <f t="shared" si="44"/>
        <v>-0.28757995735607678</v>
      </c>
      <c r="J60" s="24">
        <f t="shared" si="44"/>
        <v>-0.29470415778251602</v>
      </c>
      <c r="K60" s="24">
        <f t="shared" si="44"/>
        <v>-0.30175711620469092</v>
      </c>
      <c r="L60" s="24">
        <f t="shared" si="44"/>
        <v>-0.308739545042644</v>
      </c>
      <c r="M60" s="24">
        <f t="shared" si="44"/>
        <v>-0.31565214959221755</v>
      </c>
      <c r="N60" s="25">
        <f t="shared" si="44"/>
        <v>-0.32249562809629539</v>
      </c>
    </row>
    <row r="61" spans="1:14" s="26" customFormat="1" ht="15.95" customHeight="1" thickBot="1" x14ac:dyDescent="0.25">
      <c r="A61" s="27" t="s">
        <v>11</v>
      </c>
      <c r="B61" s="28"/>
      <c r="C61" s="29">
        <f>(C59/B59)-1</f>
        <v>-0.1499773448119619</v>
      </c>
      <c r="D61" s="28"/>
      <c r="E61" s="30"/>
      <c r="F61" s="30"/>
      <c r="G61" s="30"/>
      <c r="H61" s="30">
        <f t="shared" ref="H61:N61" si="45">(H59/$B$59)-1</f>
        <v>-0.38830992297236067</v>
      </c>
      <c r="I61" s="30">
        <f t="shared" si="45"/>
        <v>-0.39442682374263704</v>
      </c>
      <c r="J61" s="30">
        <f t="shared" si="45"/>
        <v>-0.40048255550521061</v>
      </c>
      <c r="K61" s="30">
        <f t="shared" si="45"/>
        <v>-0.40647772995015863</v>
      </c>
      <c r="L61" s="30">
        <f t="shared" si="45"/>
        <v>-0.41241295265065703</v>
      </c>
      <c r="M61" s="30">
        <f t="shared" si="45"/>
        <v>-0.4182888231241505</v>
      </c>
      <c r="N61" s="31">
        <f t="shared" si="45"/>
        <v>-0.42410593489290893</v>
      </c>
    </row>
    <row r="62" spans="1:14" ht="15.95" customHeight="1" x14ac:dyDescent="0.25">
      <c r="A62" s="47" t="s">
        <v>7</v>
      </c>
      <c r="B62" s="48">
        <v>22.07</v>
      </c>
      <c r="C62" s="48">
        <v>18.760000000000002</v>
      </c>
      <c r="D62" s="52">
        <v>1</v>
      </c>
      <c r="E62" s="50"/>
      <c r="F62" s="50"/>
      <c r="G62" s="50"/>
      <c r="H62" s="49">
        <f t="shared" ref="H62:N62" si="46">$D$62*H59+(1-$D$62)*$D$8</f>
        <v>13.5</v>
      </c>
      <c r="I62" s="49">
        <f t="shared" si="46"/>
        <v>13.365</v>
      </c>
      <c r="J62" s="49">
        <f t="shared" si="46"/>
        <v>13.231350000000001</v>
      </c>
      <c r="K62" s="49">
        <f t="shared" si="46"/>
        <v>13.0990365</v>
      </c>
      <c r="L62" s="49">
        <f t="shared" si="46"/>
        <v>12.968046135</v>
      </c>
      <c r="M62" s="49">
        <f t="shared" si="46"/>
        <v>12.838365673649999</v>
      </c>
      <c r="N62" s="49">
        <f t="shared" si="46"/>
        <v>12.7099820169135</v>
      </c>
    </row>
    <row r="63" spans="1:14" s="26" customFormat="1" ht="15.95" customHeight="1" x14ac:dyDescent="0.2">
      <c r="A63" s="35" t="s">
        <v>10</v>
      </c>
      <c r="B63" s="36"/>
      <c r="C63" s="37"/>
      <c r="D63" s="38"/>
      <c r="E63" s="39"/>
      <c r="F63" s="39"/>
      <c r="G63" s="39"/>
      <c r="H63" s="39">
        <f t="shared" ref="H63:N63" si="47">(H62/$C$62)-1</f>
        <v>-0.28038379530916846</v>
      </c>
      <c r="I63" s="39">
        <f t="shared" si="47"/>
        <v>-0.28757995735607678</v>
      </c>
      <c r="J63" s="39">
        <f t="shared" si="47"/>
        <v>-0.29470415778251602</v>
      </c>
      <c r="K63" s="39">
        <f t="shared" si="47"/>
        <v>-0.30175711620469092</v>
      </c>
      <c r="L63" s="39">
        <f t="shared" si="47"/>
        <v>-0.308739545042644</v>
      </c>
      <c r="M63" s="39">
        <f t="shared" si="47"/>
        <v>-0.31565214959221755</v>
      </c>
      <c r="N63" s="40">
        <f t="shared" si="47"/>
        <v>-0.32249562809629539</v>
      </c>
    </row>
    <row r="64" spans="1:14" s="26" customFormat="1" ht="15.95" customHeight="1" thickBot="1" x14ac:dyDescent="0.25">
      <c r="A64" s="41" t="s">
        <v>11</v>
      </c>
      <c r="B64" s="42"/>
      <c r="C64" s="43">
        <f>(C62/B62)-1</f>
        <v>-0.1499773448119619</v>
      </c>
      <c r="D64" s="44"/>
      <c r="E64" s="45"/>
      <c r="F64" s="45"/>
      <c r="G64" s="45"/>
      <c r="H64" s="45">
        <f t="shared" ref="H64:N64" si="48">(H62/$B$62)-1</f>
        <v>-0.38830992297236067</v>
      </c>
      <c r="I64" s="45">
        <f t="shared" si="48"/>
        <v>-0.39442682374263704</v>
      </c>
      <c r="J64" s="45">
        <f t="shared" si="48"/>
        <v>-0.40048255550521061</v>
      </c>
      <c r="K64" s="45">
        <f t="shared" si="48"/>
        <v>-0.40647772995015863</v>
      </c>
      <c r="L64" s="45">
        <f t="shared" si="48"/>
        <v>-0.41241295265065703</v>
      </c>
      <c r="M64" s="45">
        <f t="shared" si="48"/>
        <v>-0.4182888231241505</v>
      </c>
      <c r="N64" s="46">
        <f t="shared" si="48"/>
        <v>-0.42410593489290893</v>
      </c>
    </row>
    <row r="65" spans="1:14" ht="15.95" customHeight="1" x14ac:dyDescent="0.25">
      <c r="A65" s="4"/>
      <c r="B65" s="4"/>
    </row>
    <row r="66" spans="1:14" ht="15.95" customHeight="1" thickBot="1" x14ac:dyDescent="0.3">
      <c r="A66" s="4"/>
      <c r="B66" s="4"/>
    </row>
    <row r="67" spans="1:14" ht="15.95" customHeight="1" x14ac:dyDescent="0.25">
      <c r="A67" s="18" t="s">
        <v>8</v>
      </c>
      <c r="B67" s="19">
        <v>21.11</v>
      </c>
      <c r="C67" s="19">
        <v>17.940000000000001</v>
      </c>
      <c r="D67" s="19" t="s">
        <v>0</v>
      </c>
      <c r="E67" s="20"/>
      <c r="F67" s="20"/>
      <c r="G67" s="20"/>
      <c r="H67" s="20">
        <v>13.5</v>
      </c>
      <c r="I67" s="20">
        <f>H67*0.99</f>
        <v>13.365</v>
      </c>
      <c r="J67" s="20">
        <f t="shared" ref="J67:N67" si="49">I67*0.99</f>
        <v>13.231350000000001</v>
      </c>
      <c r="K67" s="20">
        <f t="shared" si="49"/>
        <v>13.0990365</v>
      </c>
      <c r="L67" s="20">
        <f t="shared" si="49"/>
        <v>12.968046135</v>
      </c>
      <c r="M67" s="20">
        <f t="shared" si="49"/>
        <v>12.838365673649999</v>
      </c>
      <c r="N67" s="20">
        <f t="shared" si="49"/>
        <v>12.7099820169135</v>
      </c>
    </row>
    <row r="68" spans="1:14" s="26" customFormat="1" ht="15.95" customHeight="1" x14ac:dyDescent="0.2">
      <c r="A68" s="21" t="s">
        <v>10</v>
      </c>
      <c r="B68" s="22"/>
      <c r="C68" s="23"/>
      <c r="D68" s="22"/>
      <c r="E68" s="24"/>
      <c r="F68" s="24"/>
      <c r="G68" s="24"/>
      <c r="H68" s="24">
        <f>(H67/$C$67)-1</f>
        <v>-0.24749163879598668</v>
      </c>
      <c r="I68" s="24">
        <f t="shared" ref="I68:N68" si="50">(I67/$C$67)-1</f>
        <v>-0.25501672240802675</v>
      </c>
      <c r="J68" s="24">
        <f t="shared" si="50"/>
        <v>-0.26246655518394646</v>
      </c>
      <c r="K68" s="24">
        <f t="shared" si="50"/>
        <v>-0.26984188963210709</v>
      </c>
      <c r="L68" s="24">
        <f t="shared" si="50"/>
        <v>-0.27714347073578605</v>
      </c>
      <c r="M68" s="24">
        <f t="shared" si="50"/>
        <v>-0.2843720360284282</v>
      </c>
      <c r="N68" s="25">
        <f t="shared" si="50"/>
        <v>-0.29152831566814386</v>
      </c>
    </row>
    <row r="69" spans="1:14" s="26" customFormat="1" ht="15.95" customHeight="1" thickBot="1" x14ac:dyDescent="0.25">
      <c r="A69" s="27" t="s">
        <v>11</v>
      </c>
      <c r="B69" s="28"/>
      <c r="C69" s="29">
        <f>(C67/B67)-1</f>
        <v>-0.15016579819990516</v>
      </c>
      <c r="D69" s="28"/>
      <c r="E69" s="30"/>
      <c r="F69" s="30"/>
      <c r="G69" s="30"/>
      <c r="H69" s="30">
        <f>(H67/$B$67)-1</f>
        <v>-0.36049265750828985</v>
      </c>
      <c r="I69" s="30">
        <f t="shared" ref="I69:N69" si="51">(I67/$B$67)-1</f>
        <v>-0.36688773093320703</v>
      </c>
      <c r="J69" s="30">
        <f t="shared" si="51"/>
        <v>-0.37321885362387486</v>
      </c>
      <c r="K69" s="30">
        <f t="shared" si="51"/>
        <v>-0.37948666508763618</v>
      </c>
      <c r="L69" s="30">
        <f t="shared" si="51"/>
        <v>-0.38569179843675983</v>
      </c>
      <c r="M69" s="30">
        <f t="shared" si="51"/>
        <v>-0.39183488045239223</v>
      </c>
      <c r="N69" s="31">
        <f t="shared" si="51"/>
        <v>-0.39791653164786833</v>
      </c>
    </row>
    <row r="70" spans="1:14" ht="15.95" customHeight="1" x14ac:dyDescent="0.25">
      <c r="A70" s="47" t="s">
        <v>8</v>
      </c>
      <c r="B70" s="48">
        <v>21.11</v>
      </c>
      <c r="C70" s="48">
        <v>17.940000000000001</v>
      </c>
      <c r="D70" s="52">
        <v>1</v>
      </c>
      <c r="E70" s="50"/>
      <c r="F70" s="50"/>
      <c r="G70" s="50"/>
      <c r="H70" s="49">
        <f t="shared" ref="H70:N70" si="52">$D$70*H67+(1-$D$70)*$D$8</f>
        <v>13.5</v>
      </c>
      <c r="I70" s="49">
        <f t="shared" si="52"/>
        <v>13.365</v>
      </c>
      <c r="J70" s="49">
        <f t="shared" si="52"/>
        <v>13.231350000000001</v>
      </c>
      <c r="K70" s="49">
        <f t="shared" si="52"/>
        <v>13.0990365</v>
      </c>
      <c r="L70" s="49">
        <f t="shared" si="52"/>
        <v>12.968046135</v>
      </c>
      <c r="M70" s="49">
        <f t="shared" si="52"/>
        <v>12.838365673649999</v>
      </c>
      <c r="N70" s="49">
        <f t="shared" si="52"/>
        <v>12.7099820169135</v>
      </c>
    </row>
    <row r="71" spans="1:14" s="26" customFormat="1" ht="15.95" customHeight="1" x14ac:dyDescent="0.2">
      <c r="A71" s="35" t="s">
        <v>10</v>
      </c>
      <c r="B71" s="38"/>
      <c r="C71" s="37"/>
      <c r="D71" s="38"/>
      <c r="E71" s="39"/>
      <c r="F71" s="39"/>
      <c r="G71" s="39"/>
      <c r="H71" s="39">
        <f>(H70/$C$70)-1</f>
        <v>-0.24749163879598668</v>
      </c>
      <c r="I71" s="39">
        <f t="shared" ref="I71:N71" si="53">(I70/$C$70)-1</f>
        <v>-0.25501672240802675</v>
      </c>
      <c r="J71" s="39">
        <f t="shared" si="53"/>
        <v>-0.26246655518394646</v>
      </c>
      <c r="K71" s="39">
        <f t="shared" si="53"/>
        <v>-0.26984188963210709</v>
      </c>
      <c r="L71" s="39">
        <f t="shared" si="53"/>
        <v>-0.27714347073578605</v>
      </c>
      <c r="M71" s="39">
        <f t="shared" si="53"/>
        <v>-0.2843720360284282</v>
      </c>
      <c r="N71" s="40">
        <f t="shared" si="53"/>
        <v>-0.29152831566814386</v>
      </c>
    </row>
    <row r="72" spans="1:14" s="26" customFormat="1" ht="15.95" customHeight="1" thickBot="1" x14ac:dyDescent="0.25">
      <c r="A72" s="41" t="s">
        <v>11</v>
      </c>
      <c r="B72" s="42"/>
      <c r="C72" s="43">
        <f>(C70/B70)-1</f>
        <v>-0.15016579819990516</v>
      </c>
      <c r="D72" s="44"/>
      <c r="E72" s="45"/>
      <c r="F72" s="45"/>
      <c r="G72" s="45"/>
      <c r="H72" s="45">
        <f>(H70/$B$70)-1</f>
        <v>-0.36049265750828985</v>
      </c>
      <c r="I72" s="45">
        <f t="shared" ref="I72:N72" si="54">(I70/$B$70)-1</f>
        <v>-0.36688773093320703</v>
      </c>
      <c r="J72" s="45">
        <f t="shared" si="54"/>
        <v>-0.37321885362387486</v>
      </c>
      <c r="K72" s="45">
        <f t="shared" si="54"/>
        <v>-0.37948666508763618</v>
      </c>
      <c r="L72" s="45">
        <f t="shared" si="54"/>
        <v>-0.38569179843675983</v>
      </c>
      <c r="M72" s="45">
        <f t="shared" si="54"/>
        <v>-0.39183488045239223</v>
      </c>
      <c r="N72" s="46">
        <f t="shared" si="54"/>
        <v>-0.39791653164786833</v>
      </c>
    </row>
    <row r="74" spans="1:14" x14ac:dyDescent="0.25">
      <c r="A74" s="54" t="s">
        <v>26</v>
      </c>
      <c r="B74" s="54"/>
      <c r="C74" s="54"/>
      <c r="D74" s="55"/>
      <c r="E74" s="54"/>
      <c r="F74" s="54"/>
      <c r="G74" s="54"/>
      <c r="H74" s="54"/>
      <c r="I74" s="54"/>
    </row>
  </sheetData>
  <sheetProtection sheet="1" objects="1" scenarios="1"/>
  <pageMargins left="0.7" right="0.7" top="0.78740157499999996" bottom="0.78740157499999996" header="0.3" footer="0.3"/>
  <pageSetup paperSize="9" scale="77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120627</vt:lpstr>
      <vt:lpstr>'120627'!_MailOriginal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</dc:creator>
  <cp:lastModifiedBy>Becher, Raimund (StMELF)</cp:lastModifiedBy>
  <cp:lastPrinted>2012-05-16T07:04:29Z</cp:lastPrinted>
  <dcterms:created xsi:type="dcterms:W3CDTF">2012-03-08T20:44:44Z</dcterms:created>
  <dcterms:modified xsi:type="dcterms:W3CDTF">2012-07-04T13:26:38Z</dcterms:modified>
</cp:coreProperties>
</file>